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activeTab="0"/>
  </bookViews>
  <sheets>
    <sheet name="Table 28-1-1" sheetId="1" r:id="rId1"/>
    <sheet name="Table 28-1-2" sheetId="2" r:id="rId2"/>
    <sheet name="Table 28-2-1" sheetId="3" r:id="rId3"/>
    <sheet name="Table 28-2-2" sheetId="4" r:id="rId4"/>
    <sheet name="Table 28-3-1" sheetId="5" r:id="rId5"/>
    <sheet name="Table 28-3-2" sheetId="6" r:id="rId6"/>
  </sheets>
  <definedNames>
    <definedName name="_xlnm.Print_Area" localSheetId="0">'Table 28-1-1'!$O$1:$T$31</definedName>
    <definedName name="_xlnm.Print_Area" localSheetId="1">'Table 28-1-2'!$I$1:$N$32</definedName>
    <definedName name="_xlnm.Print_Area" localSheetId="2">'Table 28-2-1'!$AD$1:$AH$35</definedName>
    <definedName name="_xlnm.Print_Area" localSheetId="3">'Table 28-2-2'!$H$1:$M$35</definedName>
    <definedName name="_xlnm.Print_Area" localSheetId="4">'Table 28-3-1'!$AD$1:$AH$35</definedName>
    <definedName name="_xlnm.Print_Area" localSheetId="5">'Table 28-3-2'!$I$1:$N$35</definedName>
  </definedNames>
  <calcPr fullCalcOnLoad="1"/>
</workbook>
</file>

<file path=xl/sharedStrings.xml><?xml version="1.0" encoding="utf-8"?>
<sst xmlns="http://schemas.openxmlformats.org/spreadsheetml/2006/main" count="969" uniqueCount="148">
  <si>
    <t>Male</t>
  </si>
  <si>
    <t>Female</t>
  </si>
  <si>
    <t>(%)</t>
  </si>
  <si>
    <t>Sex of Representative</t>
  </si>
  <si>
    <t>Both Sexes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</si>
  <si>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</si>
  <si>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</si>
  <si>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</si>
  <si>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</si>
  <si>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</si>
  <si>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</si>
  <si>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</si>
  <si>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</si>
  <si>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</si>
  <si>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</si>
  <si>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</si>
  <si>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</si>
  <si>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</si>
  <si>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</si>
  <si>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</si>
  <si>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</si>
  <si>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</si>
  <si>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 2)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</si>
  <si>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</si>
  <si>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</si>
  <si>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</si>
  <si>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</si>
  <si>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</si>
  <si>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</si>
  <si>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</si>
  <si>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</si>
  <si>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</si>
  <si>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</si>
  <si>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</si>
  <si>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</si>
  <si>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</si>
  <si>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</si>
  <si>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</si>
  <si>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</si>
  <si>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</si>
  <si>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>Section of ISIC Rev.4  1)</t>
  </si>
  <si>
    <t xml:space="preserve">1) ISIC stands for International Standard Industrial Classification.  </t>
  </si>
  <si>
    <t xml:space="preserve">Table 28-1-1. Annual Profit and Loss by Section of Industrial Classification </t>
  </si>
  <si>
    <t xml:space="preserve">Table 28-1-2. Percent Distribution of Annual Profit and Loss by Section of Industrial </t>
  </si>
  <si>
    <t xml:space="preserve">Table 28-3-1. Annual Profit and Loss per Person Engaged by Section of Industrial </t>
  </si>
  <si>
    <t xml:space="preserve">* Annual Profit and Loss = Annual Sales - Annual Expenses </t>
  </si>
  <si>
    <t>Section of ISIC Rev.4  1)</t>
  </si>
  <si>
    <t>Sex of Representative</t>
  </si>
  <si>
    <t>Both Sexes</t>
  </si>
  <si>
    <t>Total  2)</t>
  </si>
  <si>
    <t>Mining and quarrying</t>
  </si>
  <si>
    <t>Manufacturing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</si>
  <si>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</si>
  <si>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</si>
  <si>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</si>
  <si>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</si>
  <si>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</si>
  <si>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</si>
  <si>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</si>
  <si>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</si>
  <si>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</si>
  <si>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2) Establishments which belong to Section A, O, T, and U of ISIC Rev.4 were not surveyed.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</si>
  <si>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</si>
  <si>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</si>
  <si>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</si>
  <si>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</si>
  <si>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</si>
  <si>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</si>
  <si>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</si>
  <si>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* The formula for calculating Annual Sales per Person Engaged is as follows:</t>
  </si>
  <si>
    <t>* The formula for calculating Annual Expenses per Person Engaged is as follows:</t>
  </si>
  <si>
    <t>2) Establishments which belong to Section A, O, T, and U of ISIC Rev.4 were not surveyed.</t>
  </si>
  <si>
    <t xml:space="preserve">* Annual Profit and Loss = Annual Sales - Annual Expenses </t>
  </si>
  <si>
    <t>* The formula for calculating Annual Profit and Loss per Person Engaged is as follows:</t>
  </si>
  <si>
    <t>(USD / entity)</t>
  </si>
  <si>
    <t xml:space="preserve">   Annual Sales per Person Engaged = Annual Sales/ Number of Persons Engaged </t>
  </si>
  <si>
    <t xml:space="preserve">  Annual Expenses per Person Engaged = Total Annual Expenses/ Number of Persons Engaged </t>
  </si>
  <si>
    <t xml:space="preserve">   Annual Profit and Loss per Person Engaged = Annual Profit and Loss/ Number of Persons Engaged </t>
  </si>
  <si>
    <t xml:space="preserve">Annual Profit and Loss per Person Engaged = Annual Profit and Loss/ Number of Persons Engaged </t>
  </si>
  <si>
    <t xml:space="preserve">Table 28-1-1. Annual Profit and Loss by Section of Industrial Classification </t>
  </si>
  <si>
    <t>Section of ISIC Rev.4  1)</t>
  </si>
  <si>
    <t>Sex of Representative</t>
  </si>
  <si>
    <t>Both Sexes</t>
  </si>
  <si>
    <t>(USD)</t>
  </si>
  <si>
    <t>(million USD)</t>
  </si>
  <si>
    <t>Total  2)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</si>
  <si>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</si>
  <si>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</si>
  <si>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</si>
  <si>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</si>
  <si>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</si>
  <si>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</si>
  <si>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</si>
  <si>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</si>
  <si>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</si>
  <si>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</si>
  <si>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</si>
  <si>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</si>
  <si>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</si>
  <si>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</si>
  <si>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</si>
  <si>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</si>
  <si>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</si>
  <si>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(proportion to average)</t>
  </si>
  <si>
    <t xml:space="preserve">Table 28-3-1. Annual Profit and Loss per Person Engaged by Section of Industrial </t>
  </si>
  <si>
    <t>(USD / person engaged)</t>
  </si>
  <si>
    <t xml:space="preserve">Table 28-3-2. Proportion to Average Annual Profit and Loss per Person Engaged by Section </t>
  </si>
  <si>
    <t>* The entities with no sale, sales not reported, and no expenses and expenses not reported are excluded from</t>
  </si>
  <si>
    <t xml:space="preserve">   calculation of "Annual Profit and Loss per Entity".</t>
  </si>
  <si>
    <t xml:space="preserve">   from calculation of "Annual Profit and Loss per Entity".</t>
  </si>
  <si>
    <t xml:space="preserve">* The Entities with No sale, Sales not reported, and No expenses and Expenses not reported are excluded </t>
  </si>
  <si>
    <t>* The Persons Engaged of those Entities with No sale, Sales not reported, and No expenses and</t>
  </si>
  <si>
    <t xml:space="preserve">  Expenses not reported are excluded  from calculation of "Annual Profit and Loss per Person Engaged".</t>
  </si>
  <si>
    <t xml:space="preserve">Number of Persons Engaged by Section of Industrial Classification and </t>
  </si>
  <si>
    <t xml:space="preserve">   Expenses not reported are excluded  from calculation of "Annual Profit and Loss per Person Engaged".</t>
  </si>
  <si>
    <t xml:space="preserve">* The Persons Engaged of those Entities with No sale, Sales not reported, and No expenses  and </t>
  </si>
  <si>
    <t xml:space="preserve">Table 22-1-1. Annual Sales* by Section of Industrial Classification </t>
  </si>
  <si>
    <t xml:space="preserve">Table 25-1-1. Annual Expenses* by Section of Industrial Classification </t>
  </si>
  <si>
    <t xml:space="preserve">Table 25-2-1b. Annual Expenses by Section of Industrial Classification </t>
  </si>
  <si>
    <t xml:space="preserve">Table 28-2-1b. Annual Profit and Loss by Section of Industrial </t>
  </si>
  <si>
    <t xml:space="preserve">Table 28-2-1. Annual Profit and Loss per Entity by Section of Industrial </t>
  </si>
  <si>
    <t>* The formula for calculating Annual Profit and Loss per Entityis as follows:</t>
  </si>
  <si>
    <t xml:space="preserve">  Annual Profit and Loss per Entity = Annual Profit and Loss/ Number of Entities.</t>
  </si>
  <si>
    <t xml:space="preserve">Table 22-3-1b. Annual Sales by Section of Industrial Classification </t>
  </si>
  <si>
    <t xml:space="preserve">Table 25-3-1b. Annual Expenses by Section of Industrial Classification </t>
  </si>
  <si>
    <t xml:space="preserve">Table 28-3-1b. Annual Profit and Loss by Section of Industrial </t>
  </si>
  <si>
    <t>(persons engaged)</t>
  </si>
  <si>
    <t>-</t>
  </si>
  <si>
    <t xml:space="preserve">              and Sex of Representative  - Tboung Khmum (2011)</t>
  </si>
  <si>
    <t xml:space="preserve">             and Sex of Representative  - Tboung Khmum (2011)</t>
  </si>
  <si>
    <t xml:space="preserve">              Classification and Sex of Representative - Tboung Khmum (2011)</t>
  </si>
  <si>
    <t xml:space="preserve">               and Sex of Representative - Tboung Khmum (2011)</t>
  </si>
  <si>
    <t xml:space="preserve">                 and Sex of Representative - Tboung Khmum (2011)</t>
  </si>
  <si>
    <t xml:space="preserve">               Classification and Sex of Representative - Tboung Khmum (2011)</t>
  </si>
  <si>
    <t>Representative - Tboung Khmum (2011)</t>
  </si>
  <si>
    <t xml:space="preserve">              and Sex of Representative - Tboung Khmum (2011)</t>
  </si>
  <si>
    <t xml:space="preserve">              Industrial Classification and Sex of Representative - Tboung Khmum (2011)</t>
  </si>
  <si>
    <t>Sex of Representative - Tboung Khmum (2011)</t>
  </si>
  <si>
    <t xml:space="preserve">              of Industrial Classification and Sex of Representative - Tboung Khmum (2011)</t>
  </si>
  <si>
    <r>
      <t xml:space="preserve">Table 22-2-1b. Annual Sales </t>
    </r>
    <r>
      <rPr>
        <sz val="10"/>
        <rFont val="Arial"/>
        <family val="2"/>
      </rPr>
      <t xml:space="preserve">by Section of Industrial Classification </t>
    </r>
  </si>
  <si>
    <t>Number of Entity by Section of Industrial Classification and Sex of</t>
  </si>
  <si>
    <t>Table 28-2-1. Annual Profit and Loss per Entity by Section of Industrial Classification</t>
  </si>
  <si>
    <t>(entity)</t>
  </si>
  <si>
    <t>* The formula for calculating Annual Sales per Entityis as follows:</t>
  </si>
  <si>
    <t>* The formula for calculating Annual Expenses per Entity is as follows:</t>
  </si>
  <si>
    <t xml:space="preserve">   Annual Sales per Entity = Annual Sales/ Number of Entities</t>
  </si>
  <si>
    <t xml:space="preserve">   Annual Expenses per Entity = Annual Expenses/ Number of Entities.</t>
  </si>
  <si>
    <t xml:space="preserve">Table 28-2-2. Proportion to Average Annual Profit and Loss per Entity by Section of 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</si>
</sst>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;[Red]#,##0"/>
    <numFmt numFmtId="191" formatCode="0.0"/>
    <numFmt numFmtId="192" formatCode="#,##0.0;[Red]#,##0.0"/>
    <numFmt numFmtId="193" formatCode="#,##0.0"/>
    <numFmt numFmtId="194" formatCode="#,##0.0_);[Red]\(#,##0.0\)"/>
    <numFmt numFmtId="195" formatCode="#,##0.000"/>
    <numFmt numFmtId="196" formatCode="#,##0.0;[Red]\-#,##0.0"/>
  </numFmts>
  <fonts count="46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i/>
      <sz val="10"/>
      <name val="Arial Unicode MS"/>
      <family val="3"/>
    </font>
    <font>
      <i/>
      <sz val="9"/>
      <name val="Arial Unicode MS"/>
      <family val="3"/>
    </font>
    <font>
      <sz val="9"/>
      <name val="Arial Unicode MS"/>
      <family val="3"/>
    </font>
    <font>
      <sz val="9"/>
      <name val="Arial"/>
      <family val="2"/>
    </font>
    <font>
      <i/>
      <sz val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186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6" fontId="2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86" fontId="2" fillId="0" borderId="20" xfId="0" applyNumberFormat="1" applyFont="1" applyFill="1" applyBorder="1" applyAlignment="1">
      <alignment vertical="center"/>
    </xf>
    <xf numFmtId="186" fontId="2" fillId="0" borderId="21" xfId="0" applyNumberFormat="1" applyFont="1" applyFill="1" applyBorder="1" applyAlignment="1">
      <alignment vertical="center"/>
    </xf>
    <xf numFmtId="185" fontId="2" fillId="0" borderId="22" xfId="0" applyNumberFormat="1" applyFont="1" applyFill="1" applyBorder="1" applyAlignment="1">
      <alignment vertical="center"/>
    </xf>
    <xf numFmtId="185" fontId="2" fillId="0" borderId="2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2" fillId="0" borderId="24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186" fontId="5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86" fontId="2" fillId="0" borderId="24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186" fontId="2" fillId="0" borderId="22" xfId="0" applyNumberFormat="1" applyFont="1" applyFill="1" applyBorder="1" applyAlignment="1">
      <alignment vertical="center"/>
    </xf>
    <xf numFmtId="186" fontId="2" fillId="0" borderId="23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horizontal="right" vertical="center"/>
    </xf>
    <xf numFmtId="191" fontId="2" fillId="0" borderId="20" xfId="0" applyNumberFormat="1" applyFont="1" applyFill="1" applyBorder="1" applyAlignment="1">
      <alignment horizontal="right" vertical="center"/>
    </xf>
    <xf numFmtId="191" fontId="2" fillId="0" borderId="16" xfId="0" applyNumberFormat="1" applyFont="1" applyFill="1" applyBorder="1" applyAlignment="1">
      <alignment horizontal="right" vertical="center"/>
    </xf>
    <xf numFmtId="191" fontId="2" fillId="0" borderId="10" xfId="0" applyNumberFormat="1" applyFont="1" applyFill="1" applyBorder="1" applyAlignment="1">
      <alignment horizontal="right" vertical="center"/>
    </xf>
    <xf numFmtId="191" fontId="2" fillId="0" borderId="21" xfId="0" applyNumberFormat="1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0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1" fontId="2" fillId="0" borderId="19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20" xfId="0" applyNumberFormat="1" applyFont="1" applyFill="1" applyBorder="1" applyAlignment="1">
      <alignment horizontal="right" vertical="center"/>
    </xf>
    <xf numFmtId="1" fontId="2" fillId="0" borderId="16" xfId="0" applyNumberFormat="1" applyFont="1" applyFill="1" applyBorder="1" applyAlignment="1">
      <alignment horizontal="right" vertical="center"/>
    </xf>
    <xf numFmtId="1" fontId="2" fillId="0" borderId="10" xfId="0" applyNumberFormat="1" applyFont="1" applyFill="1" applyBorder="1" applyAlignment="1">
      <alignment horizontal="right" vertical="center"/>
    </xf>
    <xf numFmtId="1" fontId="2" fillId="0" borderId="21" xfId="0" applyNumberFormat="1" applyFont="1" applyFill="1" applyBorder="1" applyAlignment="1">
      <alignment horizontal="right" vertical="center"/>
    </xf>
    <xf numFmtId="196" fontId="2" fillId="0" borderId="0" xfId="0" applyNumberFormat="1" applyFont="1" applyFill="1" applyBorder="1" applyAlignment="1">
      <alignment horizontal="right" vertical="center"/>
    </xf>
    <xf numFmtId="196" fontId="2" fillId="0" borderId="20" xfId="0" applyNumberFormat="1" applyFont="1" applyFill="1" applyBorder="1" applyAlignment="1">
      <alignment horizontal="right" vertical="center"/>
    </xf>
    <xf numFmtId="196" fontId="2" fillId="0" borderId="16" xfId="0" applyNumberFormat="1" applyFont="1" applyFill="1" applyBorder="1" applyAlignment="1">
      <alignment horizontal="right" vertical="center"/>
    </xf>
    <xf numFmtId="196" fontId="2" fillId="0" borderId="10" xfId="0" applyNumberFormat="1" applyFont="1" applyFill="1" applyBorder="1" applyAlignment="1">
      <alignment horizontal="right" vertical="center"/>
    </xf>
    <xf numFmtId="196" fontId="2" fillId="0" borderId="21" xfId="0" applyNumberFormat="1" applyFont="1" applyFill="1" applyBorder="1" applyAlignment="1">
      <alignment horizontal="right" vertical="center"/>
    </xf>
    <xf numFmtId="196" fontId="2" fillId="0" borderId="19" xfId="0" applyNumberFormat="1" applyFont="1" applyFill="1" applyBorder="1" applyAlignment="1">
      <alignment horizontal="right" vertical="center"/>
    </xf>
    <xf numFmtId="38" fontId="2" fillId="0" borderId="19" xfId="0" applyNumberFormat="1" applyFont="1" applyFill="1" applyBorder="1" applyAlignment="1">
      <alignment horizontal="right" vertical="center"/>
    </xf>
    <xf numFmtId="38" fontId="2" fillId="0" borderId="0" xfId="0" applyNumberFormat="1" applyFont="1" applyFill="1" applyBorder="1" applyAlignment="1">
      <alignment horizontal="right" vertical="center"/>
    </xf>
    <xf numFmtId="38" fontId="2" fillId="0" borderId="20" xfId="0" applyNumberFormat="1" applyFont="1" applyFill="1" applyBorder="1" applyAlignment="1">
      <alignment horizontal="right" vertical="center"/>
    </xf>
    <xf numFmtId="38" fontId="2" fillId="0" borderId="16" xfId="0" applyNumberFormat="1" applyFont="1" applyFill="1" applyBorder="1" applyAlignment="1">
      <alignment horizontal="right" vertical="center"/>
    </xf>
    <xf numFmtId="38" fontId="2" fillId="0" borderId="10" xfId="0" applyNumberFormat="1" applyFont="1" applyFill="1" applyBorder="1" applyAlignment="1">
      <alignment horizontal="right" vertical="center"/>
    </xf>
    <xf numFmtId="38" fontId="2" fillId="0" borderId="21" xfId="0" applyNumberFormat="1" applyFont="1" applyFill="1" applyBorder="1" applyAlignment="1">
      <alignment horizontal="right" vertical="center"/>
    </xf>
    <xf numFmtId="196" fontId="2" fillId="0" borderId="19" xfId="0" applyNumberFormat="1" applyFont="1" applyFill="1" applyBorder="1" applyAlignment="1">
      <alignment vertical="center"/>
    </xf>
    <xf numFmtId="196" fontId="2" fillId="0" borderId="0" xfId="0" applyNumberFormat="1" applyFont="1" applyFill="1" applyBorder="1" applyAlignment="1">
      <alignment vertical="center"/>
    </xf>
    <xf numFmtId="196" fontId="2" fillId="0" borderId="20" xfId="0" applyNumberFormat="1" applyFont="1" applyFill="1" applyBorder="1" applyAlignment="1">
      <alignment vertical="center"/>
    </xf>
    <xf numFmtId="196" fontId="2" fillId="0" borderId="16" xfId="0" applyNumberFormat="1" applyFont="1" applyFill="1" applyBorder="1" applyAlignment="1">
      <alignment vertical="center"/>
    </xf>
    <xf numFmtId="196" fontId="2" fillId="0" borderId="10" xfId="0" applyNumberFormat="1" applyFont="1" applyFill="1" applyBorder="1" applyAlignment="1">
      <alignment vertical="center"/>
    </xf>
    <xf numFmtId="196" fontId="2" fillId="0" borderId="21" xfId="0" applyNumberFormat="1" applyFont="1" applyFill="1" applyBorder="1" applyAlignment="1">
      <alignment vertical="center"/>
    </xf>
    <xf numFmtId="38" fontId="2" fillId="0" borderId="20" xfId="0" applyNumberFormat="1" applyFont="1" applyFill="1" applyBorder="1" applyAlignment="1">
      <alignment vertical="center"/>
    </xf>
    <xf numFmtId="189" fontId="2" fillId="0" borderId="19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20" xfId="0" applyNumberFormat="1" applyFont="1" applyFill="1" applyBorder="1" applyAlignment="1">
      <alignment horizontal="right" vertical="center"/>
    </xf>
    <xf numFmtId="189" fontId="2" fillId="0" borderId="16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right" vertical="center"/>
    </xf>
    <xf numFmtId="189" fontId="2" fillId="0" borderId="21" xfId="0" applyNumberFormat="1" applyFont="1" applyFill="1" applyBorder="1" applyAlignment="1">
      <alignment horizontal="right" vertical="center"/>
    </xf>
    <xf numFmtId="186" fontId="2" fillId="0" borderId="0" xfId="61" applyNumberFormat="1" applyFont="1" applyFill="1" applyBorder="1" applyAlignment="1">
      <alignment vertical="center"/>
      <protection/>
    </xf>
    <xf numFmtId="186" fontId="2" fillId="0" borderId="20" xfId="61" applyNumberFormat="1" applyFont="1" applyFill="1" applyBorder="1" applyAlignment="1">
      <alignment vertical="center"/>
      <protection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34"/>
  <sheetViews>
    <sheetView showGridLines="0" tabSelected="1" workbookViewId="0" topLeftCell="O1">
      <selection activeCell="O1" sqref="O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4" width="16.8515625" style="1" customWidth="1"/>
    <col min="5" max="5" width="16.421875" style="1" customWidth="1"/>
    <col min="6" max="6" width="17.140625" style="1" customWidth="1"/>
    <col min="7" max="8" width="2.7109375" style="1" customWidth="1"/>
    <col min="9" max="9" width="9.7109375" style="1" customWidth="1"/>
    <col min="10" max="10" width="28.8515625" style="1" customWidth="1"/>
    <col min="11" max="11" width="16.8515625" style="1" customWidth="1"/>
    <col min="12" max="12" width="16.421875" style="1" customWidth="1"/>
    <col min="13" max="13" width="17.140625" style="1" customWidth="1"/>
    <col min="14" max="14" width="2.57421875" style="1" customWidth="1"/>
    <col min="15" max="15" width="2.00390625" style="1" customWidth="1"/>
    <col min="16" max="16" width="9.7109375" style="1" customWidth="1"/>
    <col min="17" max="17" width="37.421875" style="1" customWidth="1"/>
    <col min="18" max="18" width="14.00390625" style="1" customWidth="1"/>
    <col min="19" max="19" width="13.00390625" style="1" customWidth="1"/>
    <col min="20" max="20" width="12.8515625" style="1" customWidth="1"/>
    <col min="21" max="21" width="10.7109375" style="1" customWidth="1"/>
    <col min="22" max="16384" width="9.140625" style="1" customWidth="1"/>
  </cols>
  <sheetData>
    <row r="1" spans="2:20" ht="15" customHeigh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P1" s="5"/>
      <c r="Q1" s="5"/>
      <c r="R1" s="5"/>
      <c r="S1" s="5"/>
      <c r="T1" s="5"/>
    </row>
    <row r="2" spans="2:20" ht="15" customHeight="1">
      <c r="B2" s="5" t="s">
        <v>116</v>
      </c>
      <c r="C2" s="6"/>
      <c r="D2" s="6"/>
      <c r="E2" s="6"/>
      <c r="F2" s="6"/>
      <c r="G2" s="5"/>
      <c r="H2" s="5"/>
      <c r="I2" s="5" t="s">
        <v>117</v>
      </c>
      <c r="J2" s="6"/>
      <c r="K2" s="6"/>
      <c r="L2" s="6"/>
      <c r="M2" s="6"/>
      <c r="P2" s="5" t="s">
        <v>79</v>
      </c>
      <c r="Q2" s="6"/>
      <c r="R2" s="6"/>
      <c r="S2" s="6"/>
      <c r="T2" s="6"/>
    </row>
    <row r="3" spans="2:20" ht="15" customHeight="1">
      <c r="B3" s="5" t="s">
        <v>128</v>
      </c>
      <c r="C3" s="6"/>
      <c r="D3" s="6"/>
      <c r="E3" s="6"/>
      <c r="F3" s="6"/>
      <c r="G3" s="5"/>
      <c r="H3" s="5"/>
      <c r="I3" s="5" t="s">
        <v>128</v>
      </c>
      <c r="J3" s="6"/>
      <c r="K3" s="6"/>
      <c r="L3" s="6"/>
      <c r="M3" s="6"/>
      <c r="P3" s="5" t="s">
        <v>128</v>
      </c>
      <c r="Q3" s="6"/>
      <c r="R3" s="6"/>
      <c r="S3" s="6"/>
      <c r="T3" s="6"/>
    </row>
    <row r="4" spans="2:20" ht="15" customHeight="1">
      <c r="B4" s="5"/>
      <c r="C4" s="6"/>
      <c r="D4" s="6"/>
      <c r="E4" s="6"/>
      <c r="F4" s="6"/>
      <c r="G4" s="5"/>
      <c r="H4" s="5"/>
      <c r="I4" s="5"/>
      <c r="J4" s="6"/>
      <c r="K4" s="6"/>
      <c r="L4" s="6"/>
      <c r="M4" s="6"/>
      <c r="P4" s="5"/>
      <c r="Q4" s="6"/>
      <c r="R4" s="6"/>
      <c r="S4" s="6"/>
      <c r="T4" s="6"/>
    </row>
    <row r="5" spans="2:20" ht="15" customHeight="1">
      <c r="B5" s="96" t="s">
        <v>46</v>
      </c>
      <c r="C5" s="97"/>
      <c r="D5" s="93" t="s">
        <v>47</v>
      </c>
      <c r="E5" s="94"/>
      <c r="F5" s="95"/>
      <c r="G5" s="5"/>
      <c r="H5" s="5"/>
      <c r="I5" s="96" t="s">
        <v>46</v>
      </c>
      <c r="J5" s="97"/>
      <c r="K5" s="93" t="s">
        <v>47</v>
      </c>
      <c r="L5" s="94"/>
      <c r="M5" s="95"/>
      <c r="P5" s="96" t="s">
        <v>80</v>
      </c>
      <c r="Q5" s="97"/>
      <c r="R5" s="93" t="s">
        <v>81</v>
      </c>
      <c r="S5" s="94"/>
      <c r="T5" s="95"/>
    </row>
    <row r="6" spans="2:20" ht="29.25" customHeight="1">
      <c r="B6" s="98"/>
      <c r="C6" s="99"/>
      <c r="D6" s="10" t="s">
        <v>48</v>
      </c>
      <c r="E6" s="8" t="s">
        <v>0</v>
      </c>
      <c r="F6" s="9" t="s">
        <v>1</v>
      </c>
      <c r="G6" s="5"/>
      <c r="H6" s="5"/>
      <c r="I6" s="98"/>
      <c r="J6" s="99"/>
      <c r="K6" s="10" t="s">
        <v>48</v>
      </c>
      <c r="L6" s="8" t="s">
        <v>0</v>
      </c>
      <c r="M6" s="9" t="s">
        <v>1</v>
      </c>
      <c r="P6" s="98"/>
      <c r="Q6" s="99"/>
      <c r="R6" s="7" t="s">
        <v>82</v>
      </c>
      <c r="S6" s="8" t="s">
        <v>0</v>
      </c>
      <c r="T6" s="9" t="s">
        <v>1</v>
      </c>
    </row>
    <row r="7" spans="2:20" ht="15" customHeight="1">
      <c r="B7" s="100"/>
      <c r="C7" s="101"/>
      <c r="D7" s="11"/>
      <c r="E7" s="14" t="s">
        <v>83</v>
      </c>
      <c r="F7" s="15"/>
      <c r="G7" s="5"/>
      <c r="H7" s="5"/>
      <c r="I7" s="100"/>
      <c r="J7" s="101"/>
      <c r="K7" s="11"/>
      <c r="L7" s="14" t="s">
        <v>83</v>
      </c>
      <c r="M7" s="15"/>
      <c r="P7" s="100"/>
      <c r="Q7" s="101"/>
      <c r="R7" s="14"/>
      <c r="S7" s="14" t="s">
        <v>84</v>
      </c>
      <c r="T7" s="15"/>
    </row>
    <row r="8" spans="2:20" ht="6.75" customHeight="1">
      <c r="B8" s="34"/>
      <c r="C8" s="35"/>
      <c r="D8" s="16"/>
      <c r="E8" s="3"/>
      <c r="F8" s="18"/>
      <c r="G8" s="5"/>
      <c r="H8" s="5"/>
      <c r="I8" s="34"/>
      <c r="J8" s="35"/>
      <c r="K8" s="16"/>
      <c r="L8" s="3"/>
      <c r="M8" s="18"/>
      <c r="P8" s="34"/>
      <c r="Q8" s="35"/>
      <c r="R8" s="3"/>
      <c r="S8" s="3"/>
      <c r="T8" s="18"/>
    </row>
    <row r="9" spans="2:20" ht="15">
      <c r="B9" s="37" t="s">
        <v>49</v>
      </c>
      <c r="C9" s="38"/>
      <c r="D9" s="16">
        <f>SUM(D11:D27)</f>
        <v>368687119.1549999</v>
      </c>
      <c r="E9" s="3">
        <f>SUM(E11:E27)</f>
        <v>201293124.91399994</v>
      </c>
      <c r="F9" s="18">
        <f>SUM(F11:F27)</f>
        <v>167393994.24099994</v>
      </c>
      <c r="G9" s="5"/>
      <c r="H9" s="5"/>
      <c r="I9" s="37" t="s">
        <v>49</v>
      </c>
      <c r="J9" s="38"/>
      <c r="K9" s="16">
        <f>SUM(K11:K27)</f>
        <v>318055787.3000002</v>
      </c>
      <c r="L9" s="3">
        <f>SUM(L11:L27)</f>
        <v>172481055.9800001</v>
      </c>
      <c r="M9" s="18">
        <f>SUM(M11:M27)</f>
        <v>145574731.32000014</v>
      </c>
      <c r="P9" s="37" t="s">
        <v>85</v>
      </c>
      <c r="Q9" s="38"/>
      <c r="R9" s="66">
        <f>(D9-K9)/1000000</f>
        <v>50.63133185499972</v>
      </c>
      <c r="S9" s="66">
        <f>(E9-L9)/1000000</f>
        <v>28.812068933999836</v>
      </c>
      <c r="T9" s="67">
        <f>(F9-M9)/1000000</f>
        <v>21.819262920999794</v>
      </c>
    </row>
    <row r="10" spans="2:20" ht="6" customHeight="1">
      <c r="B10" s="37"/>
      <c r="C10" s="38"/>
      <c r="D10" s="16"/>
      <c r="E10" s="3"/>
      <c r="F10" s="18"/>
      <c r="G10" s="5"/>
      <c r="H10" s="5"/>
      <c r="I10" s="37"/>
      <c r="J10" s="38"/>
      <c r="K10" s="16"/>
      <c r="L10" s="3"/>
      <c r="M10" s="18"/>
      <c r="P10" s="37"/>
      <c r="Q10" s="38"/>
      <c r="R10" s="66"/>
      <c r="S10" s="66"/>
      <c r="T10" s="67"/>
    </row>
    <row r="11" spans="2:20" ht="21" customHeight="1">
      <c r="B11" s="37" t="s">
        <v>23</v>
      </c>
      <c r="C11" s="38" t="s">
        <v>50</v>
      </c>
      <c r="D11" s="16">
        <f>E11+F11</f>
        <v>9000</v>
      </c>
      <c r="E11" s="3">
        <v>0</v>
      </c>
      <c r="F11" s="18">
        <v>9000</v>
      </c>
      <c r="G11" s="5"/>
      <c r="H11" s="5"/>
      <c r="I11" s="37" t="s">
        <v>23</v>
      </c>
      <c r="J11" s="38" t="s">
        <v>50</v>
      </c>
      <c r="K11" s="16">
        <f>L11+M11</f>
        <v>6600</v>
      </c>
      <c r="L11" s="3">
        <v>0</v>
      </c>
      <c r="M11" s="18">
        <v>6600</v>
      </c>
      <c r="P11" s="37" t="s">
        <v>23</v>
      </c>
      <c r="Q11" s="38" t="s">
        <v>86</v>
      </c>
      <c r="R11" s="66">
        <f aca="true" t="shared" si="0" ref="R11:R27">(D11-K11)/1000000</f>
        <v>0.0024</v>
      </c>
      <c r="S11" s="66" t="s">
        <v>127</v>
      </c>
      <c r="T11" s="67">
        <f aca="true" t="shared" si="1" ref="T11:T27">(F11-M11)/1000000</f>
        <v>0.0024</v>
      </c>
    </row>
    <row r="12" spans="2:20" ht="20.25" customHeight="1">
      <c r="B12" s="37" t="s">
        <v>24</v>
      </c>
      <c r="C12" s="38" t="s">
        <v>51</v>
      </c>
      <c r="D12" s="16">
        <f>E12+F12</f>
        <v>73644727.86099996</v>
      </c>
      <c r="E12" s="3">
        <v>58466822.379999965</v>
      </c>
      <c r="F12" s="18">
        <v>15177905.480999991</v>
      </c>
      <c r="G12" s="5"/>
      <c r="H12" s="5"/>
      <c r="I12" s="37" t="s">
        <v>24</v>
      </c>
      <c r="J12" s="38" t="s">
        <v>62</v>
      </c>
      <c r="K12" s="16">
        <f>L12+M12</f>
        <v>71957895.8099999</v>
      </c>
      <c r="L12" s="3">
        <v>51427043.34499992</v>
      </c>
      <c r="M12" s="18">
        <v>20530852.464999985</v>
      </c>
      <c r="P12" s="37" t="s">
        <v>24</v>
      </c>
      <c r="Q12" s="38" t="s">
        <v>87</v>
      </c>
      <c r="R12" s="66">
        <f t="shared" si="0"/>
        <v>1.6868320510000587</v>
      </c>
      <c r="S12" s="66">
        <f aca="true" t="shared" si="2" ref="S12:S27">(E12-L12)/1000000</f>
        <v>7.039779035000048</v>
      </c>
      <c r="T12" s="67">
        <f t="shared" si="1"/>
        <v>-5.352946983999994</v>
      </c>
    </row>
    <row r="13" spans="2:20" ht="39.75" customHeight="1">
      <c r="B13" s="37" t="s">
        <v>25</v>
      </c>
      <c r="C13" s="38" t="s">
        <v>7</v>
      </c>
      <c r="D13" s="16">
        <f>E13+F13</f>
        <v>3139200.24</v>
      </c>
      <c r="E13" s="3">
        <v>2111497.74</v>
      </c>
      <c r="F13" s="18">
        <v>1027702.4999999998</v>
      </c>
      <c r="G13" s="5"/>
      <c r="H13" s="5"/>
      <c r="I13" s="37" t="s">
        <v>25</v>
      </c>
      <c r="J13" s="38" t="s">
        <v>63</v>
      </c>
      <c r="K13" s="16">
        <f>L13+M13</f>
        <v>2524905.84</v>
      </c>
      <c r="L13" s="3">
        <v>1686235.5899999996</v>
      </c>
      <c r="M13" s="18">
        <v>838670.2500000002</v>
      </c>
      <c r="P13" s="37" t="s">
        <v>25</v>
      </c>
      <c r="Q13" s="38" t="s">
        <v>88</v>
      </c>
      <c r="R13" s="66">
        <f t="shared" si="0"/>
        <v>0.6142944000000004</v>
      </c>
      <c r="S13" s="66">
        <f t="shared" si="2"/>
        <v>0.4252621500000006</v>
      </c>
      <c r="T13" s="67">
        <f t="shared" si="1"/>
        <v>0.18903224999999954</v>
      </c>
    </row>
    <row r="14" spans="2:20" ht="45.75" customHeight="1">
      <c r="B14" s="37" t="s">
        <v>26</v>
      </c>
      <c r="C14" s="38" t="s">
        <v>8</v>
      </c>
      <c r="D14" s="16">
        <f aca="true" t="shared" si="3" ref="D14:D27">E14+F14</f>
        <v>468408.74999999994</v>
      </c>
      <c r="E14" s="3">
        <v>406567.49999999994</v>
      </c>
      <c r="F14" s="18">
        <v>61841.25</v>
      </c>
      <c r="G14" s="5"/>
      <c r="H14" s="5"/>
      <c r="I14" s="37" t="s">
        <v>26</v>
      </c>
      <c r="J14" s="38" t="s">
        <v>64</v>
      </c>
      <c r="K14" s="16">
        <f aca="true" t="shared" si="4" ref="K14:K27">L14+M14</f>
        <v>378376.25</v>
      </c>
      <c r="L14" s="3">
        <v>320148.75</v>
      </c>
      <c r="M14" s="18">
        <v>58227.49999999999</v>
      </c>
      <c r="P14" s="37" t="s">
        <v>26</v>
      </c>
      <c r="Q14" s="38" t="s">
        <v>89</v>
      </c>
      <c r="R14" s="66">
        <f t="shared" si="0"/>
        <v>0.09003249999999995</v>
      </c>
      <c r="S14" s="66">
        <f t="shared" si="2"/>
        <v>0.08641874999999995</v>
      </c>
      <c r="T14" s="67">
        <f t="shared" si="1"/>
        <v>0.003613750000000007</v>
      </c>
    </row>
    <row r="15" spans="2:20" ht="17.25" customHeight="1">
      <c r="B15" s="37" t="s">
        <v>27</v>
      </c>
      <c r="C15" s="38" t="s">
        <v>9</v>
      </c>
      <c r="D15" s="16">
        <f t="shared" si="3"/>
        <v>212740</v>
      </c>
      <c r="E15" s="3">
        <v>212740</v>
      </c>
      <c r="F15" s="18">
        <v>0</v>
      </c>
      <c r="G15" s="5"/>
      <c r="H15" s="5"/>
      <c r="I15" s="37" t="s">
        <v>27</v>
      </c>
      <c r="J15" s="38" t="s">
        <v>65</v>
      </c>
      <c r="K15" s="16">
        <f t="shared" si="4"/>
        <v>167986.5</v>
      </c>
      <c r="L15" s="3">
        <v>167986.5</v>
      </c>
      <c r="M15" s="18">
        <v>0</v>
      </c>
      <c r="P15" s="37" t="s">
        <v>27</v>
      </c>
      <c r="Q15" s="38" t="s">
        <v>90</v>
      </c>
      <c r="R15" s="66">
        <f t="shared" si="0"/>
        <v>0.0447535</v>
      </c>
      <c r="S15" s="66">
        <f>(E15-L15)/1000000</f>
        <v>0.0447535</v>
      </c>
      <c r="T15" s="67" t="s">
        <v>127</v>
      </c>
    </row>
    <row r="16" spans="2:20" ht="39" customHeight="1">
      <c r="B16" s="37" t="s">
        <v>28</v>
      </c>
      <c r="C16" s="38" t="s">
        <v>10</v>
      </c>
      <c r="D16" s="16">
        <f>E16+F16</f>
        <v>219463189.25399995</v>
      </c>
      <c r="E16" s="3">
        <v>97814204.584</v>
      </c>
      <c r="F16" s="18">
        <v>121648984.66999994</v>
      </c>
      <c r="G16" s="5"/>
      <c r="H16" s="5"/>
      <c r="I16" s="37" t="s">
        <v>28</v>
      </c>
      <c r="J16" s="38" t="s">
        <v>66</v>
      </c>
      <c r="K16" s="16">
        <f>L16+M16</f>
        <v>184357978.0050003</v>
      </c>
      <c r="L16" s="3">
        <v>83425999.81500019</v>
      </c>
      <c r="M16" s="18">
        <v>100931978.19000012</v>
      </c>
      <c r="P16" s="37" t="s">
        <v>28</v>
      </c>
      <c r="Q16" s="38" t="s">
        <v>91</v>
      </c>
      <c r="R16" s="66">
        <f t="shared" si="0"/>
        <v>35.10521124899965</v>
      </c>
      <c r="S16" s="66">
        <f t="shared" si="2"/>
        <v>14.388204768999815</v>
      </c>
      <c r="T16" s="67">
        <f t="shared" si="1"/>
        <v>20.717006479999824</v>
      </c>
    </row>
    <row r="17" spans="2:20" ht="20.25" customHeight="1">
      <c r="B17" s="37" t="s">
        <v>29</v>
      </c>
      <c r="C17" s="38" t="s">
        <v>11</v>
      </c>
      <c r="D17" s="16">
        <f>E17+F17</f>
        <v>625555</v>
      </c>
      <c r="E17" s="3">
        <v>518757.5</v>
      </c>
      <c r="F17" s="18">
        <v>106797.5</v>
      </c>
      <c r="G17" s="5"/>
      <c r="H17" s="5"/>
      <c r="I17" s="37" t="s">
        <v>29</v>
      </c>
      <c r="J17" s="38" t="s">
        <v>67</v>
      </c>
      <c r="K17" s="16">
        <f>L17+M17</f>
        <v>450502.5</v>
      </c>
      <c r="L17" s="3">
        <v>375097.5</v>
      </c>
      <c r="M17" s="18">
        <v>75405</v>
      </c>
      <c r="P17" s="37" t="s">
        <v>29</v>
      </c>
      <c r="Q17" s="38" t="s">
        <v>92</v>
      </c>
      <c r="R17" s="66">
        <f t="shared" si="0"/>
        <v>0.1750525</v>
      </c>
      <c r="S17" s="66">
        <f t="shared" si="2"/>
        <v>0.14366</v>
      </c>
      <c r="T17" s="67">
        <f t="shared" si="1"/>
        <v>0.0313925</v>
      </c>
    </row>
    <row r="18" spans="2:20" ht="40.5" customHeight="1">
      <c r="B18" s="37" t="s">
        <v>30</v>
      </c>
      <c r="C18" s="38" t="s">
        <v>12</v>
      </c>
      <c r="D18" s="16">
        <f t="shared" si="3"/>
        <v>29137303.599999994</v>
      </c>
      <c r="E18" s="3">
        <v>12336904.749999994</v>
      </c>
      <c r="F18" s="18">
        <v>16800398.849999998</v>
      </c>
      <c r="G18" s="5"/>
      <c r="H18" s="5"/>
      <c r="I18" s="37" t="s">
        <v>30</v>
      </c>
      <c r="J18" s="38" t="s">
        <v>68</v>
      </c>
      <c r="K18" s="16">
        <f t="shared" si="4"/>
        <v>23079730.81499999</v>
      </c>
      <c r="L18" s="3">
        <v>10165644.349999988</v>
      </c>
      <c r="M18" s="18">
        <v>12914086.465000004</v>
      </c>
      <c r="P18" s="37" t="s">
        <v>30</v>
      </c>
      <c r="Q18" s="38" t="s">
        <v>93</v>
      </c>
      <c r="R18" s="66">
        <f t="shared" si="0"/>
        <v>6.057572785000004</v>
      </c>
      <c r="S18" s="66">
        <f t="shared" si="2"/>
        <v>2.1712604000000058</v>
      </c>
      <c r="T18" s="67">
        <f t="shared" si="1"/>
        <v>3.8863123849999943</v>
      </c>
    </row>
    <row r="19" spans="2:20" ht="21.75" customHeight="1">
      <c r="B19" s="37" t="s">
        <v>31</v>
      </c>
      <c r="C19" s="38" t="s">
        <v>52</v>
      </c>
      <c r="D19" s="16">
        <f t="shared" si="3"/>
        <v>646595</v>
      </c>
      <c r="E19" s="3">
        <v>639440</v>
      </c>
      <c r="F19" s="18">
        <v>7155</v>
      </c>
      <c r="G19" s="5"/>
      <c r="H19" s="5"/>
      <c r="I19" s="37" t="s">
        <v>31</v>
      </c>
      <c r="J19" s="38" t="s">
        <v>52</v>
      </c>
      <c r="K19" s="16">
        <f t="shared" si="4"/>
        <v>548424.6500000001</v>
      </c>
      <c r="L19" s="3">
        <v>544004.6500000001</v>
      </c>
      <c r="M19" s="18">
        <v>4420</v>
      </c>
      <c r="P19" s="37" t="s">
        <v>31</v>
      </c>
      <c r="Q19" s="38" t="s">
        <v>94</v>
      </c>
      <c r="R19" s="66">
        <f t="shared" si="0"/>
        <v>0.09817034999999986</v>
      </c>
      <c r="S19" s="66">
        <f t="shared" si="2"/>
        <v>0.09543534999999986</v>
      </c>
      <c r="T19" s="67">
        <f t="shared" si="1"/>
        <v>0.002735</v>
      </c>
    </row>
    <row r="20" spans="2:20" ht="24" customHeight="1">
      <c r="B20" s="37" t="s">
        <v>32</v>
      </c>
      <c r="C20" s="38" t="s">
        <v>53</v>
      </c>
      <c r="D20" s="16">
        <f t="shared" si="3"/>
        <v>19353500.000000004</v>
      </c>
      <c r="E20" s="3">
        <v>11647747.500000002</v>
      </c>
      <c r="F20" s="18">
        <v>7705752.500000001</v>
      </c>
      <c r="G20" s="5"/>
      <c r="H20" s="5"/>
      <c r="I20" s="37" t="s">
        <v>32</v>
      </c>
      <c r="J20" s="38" t="s">
        <v>53</v>
      </c>
      <c r="K20" s="16">
        <f t="shared" si="4"/>
        <v>18279307.000000004</v>
      </c>
      <c r="L20" s="3">
        <v>11364270.500000006</v>
      </c>
      <c r="M20" s="18">
        <v>6915036.499999999</v>
      </c>
      <c r="P20" s="37" t="s">
        <v>32</v>
      </c>
      <c r="Q20" s="38" t="s">
        <v>95</v>
      </c>
      <c r="R20" s="66">
        <f t="shared" si="0"/>
        <v>1.074193</v>
      </c>
      <c r="S20" s="66">
        <f t="shared" si="2"/>
        <v>0.28347699999999626</v>
      </c>
      <c r="T20" s="67">
        <f t="shared" si="1"/>
        <v>0.7907160000000019</v>
      </c>
    </row>
    <row r="21" spans="2:20" ht="24.75" customHeight="1">
      <c r="B21" s="37" t="s">
        <v>33</v>
      </c>
      <c r="C21" s="38" t="s">
        <v>54</v>
      </c>
      <c r="D21" s="16">
        <f t="shared" si="3"/>
        <v>0</v>
      </c>
      <c r="E21" s="3">
        <v>0</v>
      </c>
      <c r="F21" s="18">
        <v>0</v>
      </c>
      <c r="G21" s="5"/>
      <c r="H21" s="5"/>
      <c r="I21" s="37" t="s">
        <v>33</v>
      </c>
      <c r="J21" s="38" t="s">
        <v>54</v>
      </c>
      <c r="K21" s="16">
        <f t="shared" si="4"/>
        <v>0</v>
      </c>
      <c r="L21" s="3">
        <v>0</v>
      </c>
      <c r="M21" s="18">
        <v>0</v>
      </c>
      <c r="P21" s="37" t="s">
        <v>33</v>
      </c>
      <c r="Q21" s="38" t="s">
        <v>96</v>
      </c>
      <c r="R21" s="66" t="s">
        <v>127</v>
      </c>
      <c r="S21" s="66" t="s">
        <v>127</v>
      </c>
      <c r="T21" s="67" t="s">
        <v>127</v>
      </c>
    </row>
    <row r="22" spans="2:20" ht="38.25" customHeight="1">
      <c r="B22" s="37" t="s">
        <v>34</v>
      </c>
      <c r="C22" s="38" t="s">
        <v>55</v>
      </c>
      <c r="D22" s="16">
        <f t="shared" si="3"/>
        <v>239470.49999999997</v>
      </c>
      <c r="E22" s="3">
        <v>195087.99999999997</v>
      </c>
      <c r="F22" s="18">
        <v>44382.5</v>
      </c>
      <c r="G22" s="5"/>
      <c r="H22" s="5"/>
      <c r="I22" s="37" t="s">
        <v>34</v>
      </c>
      <c r="J22" s="38" t="s">
        <v>55</v>
      </c>
      <c r="K22" s="16">
        <f t="shared" si="4"/>
        <v>161507.99999999997</v>
      </c>
      <c r="L22" s="3">
        <v>134218.49999999997</v>
      </c>
      <c r="M22" s="18">
        <v>27289.5</v>
      </c>
      <c r="P22" s="37" t="s">
        <v>34</v>
      </c>
      <c r="Q22" s="38" t="s">
        <v>97</v>
      </c>
      <c r="R22" s="66">
        <f t="shared" si="0"/>
        <v>0.0779625</v>
      </c>
      <c r="S22" s="66">
        <f t="shared" si="2"/>
        <v>0.0608695</v>
      </c>
      <c r="T22" s="67">
        <f t="shared" si="1"/>
        <v>0.017093</v>
      </c>
    </row>
    <row r="23" spans="2:20" ht="37.5" customHeight="1">
      <c r="B23" s="37" t="s">
        <v>35</v>
      </c>
      <c r="C23" s="38" t="s">
        <v>56</v>
      </c>
      <c r="D23" s="16">
        <f t="shared" si="3"/>
        <v>2935702.2500000005</v>
      </c>
      <c r="E23" s="3">
        <v>1715626.7500000005</v>
      </c>
      <c r="F23" s="18">
        <v>1220075.5</v>
      </c>
      <c r="G23" s="5"/>
      <c r="H23" s="5"/>
      <c r="I23" s="37" t="s">
        <v>35</v>
      </c>
      <c r="J23" s="38" t="s">
        <v>56</v>
      </c>
      <c r="K23" s="16">
        <f t="shared" si="4"/>
        <v>1640308.7199999997</v>
      </c>
      <c r="L23" s="3">
        <v>1028099.5499999998</v>
      </c>
      <c r="M23" s="18">
        <v>612209.1699999999</v>
      </c>
      <c r="P23" s="37" t="s">
        <v>35</v>
      </c>
      <c r="Q23" s="38" t="s">
        <v>98</v>
      </c>
      <c r="R23" s="66">
        <f t="shared" si="0"/>
        <v>1.2953935300000008</v>
      </c>
      <c r="S23" s="66">
        <f t="shared" si="2"/>
        <v>0.6875272000000007</v>
      </c>
      <c r="T23" s="67">
        <f t="shared" si="1"/>
        <v>0.6078663300000001</v>
      </c>
    </row>
    <row r="24" spans="2:20" ht="15">
      <c r="B24" s="37" t="s">
        <v>36</v>
      </c>
      <c r="C24" s="38" t="s">
        <v>57</v>
      </c>
      <c r="D24" s="16">
        <f t="shared" si="3"/>
        <v>4759765.199999999</v>
      </c>
      <c r="E24" s="3">
        <v>4362281.4799999995</v>
      </c>
      <c r="F24" s="18">
        <v>397483.72000000003</v>
      </c>
      <c r="G24" s="5"/>
      <c r="H24" s="5"/>
      <c r="I24" s="37" t="s">
        <v>36</v>
      </c>
      <c r="J24" s="38" t="s">
        <v>57</v>
      </c>
      <c r="K24" s="16">
        <f t="shared" si="4"/>
        <v>4557879.029999998</v>
      </c>
      <c r="L24" s="3">
        <v>4170484.039999998</v>
      </c>
      <c r="M24" s="18">
        <v>387394.99</v>
      </c>
      <c r="P24" s="37" t="s">
        <v>36</v>
      </c>
      <c r="Q24" s="38" t="s">
        <v>99</v>
      </c>
      <c r="R24" s="66">
        <f t="shared" si="0"/>
        <v>0.20188617000000086</v>
      </c>
      <c r="S24" s="66">
        <f t="shared" si="2"/>
        <v>0.19179744000000135</v>
      </c>
      <c r="T24" s="67">
        <f t="shared" si="1"/>
        <v>0.010088730000000039</v>
      </c>
    </row>
    <row r="25" spans="2:20" ht="40.5" customHeight="1">
      <c r="B25" s="37" t="s">
        <v>37</v>
      </c>
      <c r="C25" s="38" t="s">
        <v>58</v>
      </c>
      <c r="D25" s="16">
        <f t="shared" si="3"/>
        <v>2050844.5</v>
      </c>
      <c r="E25" s="3">
        <v>1724103.1</v>
      </c>
      <c r="F25" s="18">
        <v>326741.4</v>
      </c>
      <c r="G25" s="5"/>
      <c r="H25" s="5"/>
      <c r="I25" s="37" t="s">
        <v>37</v>
      </c>
      <c r="J25" s="38" t="s">
        <v>58</v>
      </c>
      <c r="K25" s="16">
        <f t="shared" si="4"/>
        <v>1605622.9699999997</v>
      </c>
      <c r="L25" s="3">
        <v>1344155.4699999997</v>
      </c>
      <c r="M25" s="18">
        <v>261467.5</v>
      </c>
      <c r="P25" s="37" t="s">
        <v>37</v>
      </c>
      <c r="Q25" s="38" t="s">
        <v>100</v>
      </c>
      <c r="R25" s="66">
        <f t="shared" si="0"/>
        <v>0.44522153000000025</v>
      </c>
      <c r="S25" s="66">
        <f t="shared" si="2"/>
        <v>0.37994763000000037</v>
      </c>
      <c r="T25" s="67">
        <f t="shared" si="1"/>
        <v>0.06527390000000002</v>
      </c>
    </row>
    <row r="26" spans="2:20" ht="15" customHeight="1">
      <c r="B26" s="37" t="s">
        <v>38</v>
      </c>
      <c r="C26" s="38" t="s">
        <v>59</v>
      </c>
      <c r="D26" s="16">
        <f t="shared" si="3"/>
        <v>3419461.0199999996</v>
      </c>
      <c r="E26" s="3">
        <v>2739761.3999999994</v>
      </c>
      <c r="F26" s="18">
        <v>679699.62</v>
      </c>
      <c r="G26" s="5"/>
      <c r="H26" s="5"/>
      <c r="I26" s="37" t="s">
        <v>38</v>
      </c>
      <c r="J26" s="38" t="s">
        <v>59</v>
      </c>
      <c r="K26" s="16">
        <f t="shared" si="4"/>
        <v>2261989.24</v>
      </c>
      <c r="L26" s="3">
        <v>1630889.5</v>
      </c>
      <c r="M26" s="18">
        <v>631099.74</v>
      </c>
      <c r="P26" s="37" t="s">
        <v>38</v>
      </c>
      <c r="Q26" s="38" t="s">
        <v>101</v>
      </c>
      <c r="R26" s="66">
        <f t="shared" si="0"/>
        <v>1.1574717799999994</v>
      </c>
      <c r="S26" s="66">
        <f t="shared" si="2"/>
        <v>1.1088718999999994</v>
      </c>
      <c r="T26" s="67">
        <f t="shared" si="1"/>
        <v>0.048599880000000005</v>
      </c>
    </row>
    <row r="27" spans="2:20" ht="27" customHeight="1">
      <c r="B27" s="39" t="s">
        <v>39</v>
      </c>
      <c r="C27" s="40" t="s">
        <v>60</v>
      </c>
      <c r="D27" s="12">
        <f t="shared" si="3"/>
        <v>8581655.979999993</v>
      </c>
      <c r="E27" s="4">
        <v>6401582.229999994</v>
      </c>
      <c r="F27" s="19">
        <v>2180073.75</v>
      </c>
      <c r="G27" s="5"/>
      <c r="H27" s="5"/>
      <c r="I27" s="39" t="s">
        <v>39</v>
      </c>
      <c r="J27" s="40" t="s">
        <v>60</v>
      </c>
      <c r="K27" s="12">
        <f t="shared" si="4"/>
        <v>6076771.969999997</v>
      </c>
      <c r="L27" s="4">
        <v>4696777.919999997</v>
      </c>
      <c r="M27" s="19">
        <v>1379994.05</v>
      </c>
      <c r="P27" s="39" t="s">
        <v>39</v>
      </c>
      <c r="Q27" s="40" t="s">
        <v>102</v>
      </c>
      <c r="R27" s="68">
        <f t="shared" si="0"/>
        <v>2.504884009999996</v>
      </c>
      <c r="S27" s="69">
        <f t="shared" si="2"/>
        <v>1.7048043099999968</v>
      </c>
      <c r="T27" s="70">
        <f t="shared" si="1"/>
        <v>0.8000797</v>
      </c>
    </row>
    <row r="28" spans="2:20" ht="6" customHeight="1">
      <c r="B28" s="5"/>
      <c r="C28" s="13"/>
      <c r="D28" s="3"/>
      <c r="E28" s="3"/>
      <c r="F28" s="3"/>
      <c r="G28" s="5"/>
      <c r="H28" s="5"/>
      <c r="I28" s="5"/>
      <c r="J28" s="13"/>
      <c r="K28" s="3"/>
      <c r="L28" s="3"/>
      <c r="M28" s="3"/>
      <c r="P28" s="5"/>
      <c r="Q28" s="13"/>
      <c r="R28" s="3"/>
      <c r="S28" s="3"/>
      <c r="T28" s="3"/>
    </row>
    <row r="29" spans="2:16" ht="12" customHeight="1">
      <c r="B29" s="5"/>
      <c r="C29" s="13"/>
      <c r="D29" s="3"/>
      <c r="E29" s="3"/>
      <c r="F29" s="3"/>
      <c r="I29" s="17" t="s">
        <v>41</v>
      </c>
      <c r="P29" s="25" t="s">
        <v>72</v>
      </c>
    </row>
    <row r="30" spans="2:16" ht="12" customHeight="1">
      <c r="B30" s="17" t="s">
        <v>41</v>
      </c>
      <c r="I30" s="17" t="s">
        <v>61</v>
      </c>
      <c r="P30" s="26" t="s">
        <v>41</v>
      </c>
    </row>
    <row r="31" spans="2:16" ht="15">
      <c r="B31" s="17" t="s">
        <v>61</v>
      </c>
      <c r="P31" s="26" t="s">
        <v>71</v>
      </c>
    </row>
    <row r="33" ht="15">
      <c r="P33" s="26"/>
    </row>
    <row r="34" ht="15">
      <c r="P34" s="26"/>
    </row>
  </sheetData>
  <sheetProtection/>
  <mergeCells count="6">
    <mergeCell ref="R5:T5"/>
    <mergeCell ref="D5:F5"/>
    <mergeCell ref="P5:Q7"/>
    <mergeCell ref="B5:C7"/>
    <mergeCell ref="I5:J7"/>
    <mergeCell ref="K5:M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 scaleWithDoc="0" alignWithMargins="0">
    <oddFooter>&amp;C&amp;"Arial Unicode MS,標準"V-8-1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34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1.8515625" style="1" customWidth="1"/>
    <col min="2" max="2" width="9.7109375" style="1" customWidth="1"/>
    <col min="3" max="3" width="28.8515625" style="1" customWidth="1"/>
    <col min="4" max="6" width="10.7109375" style="1" customWidth="1"/>
    <col min="7" max="7" width="2.7109375" style="1" customWidth="1"/>
    <col min="8" max="8" width="9.140625" style="1" customWidth="1"/>
    <col min="9" max="9" width="1.28515625" style="1" customWidth="1"/>
    <col min="10" max="10" width="9.7109375" style="1" customWidth="1"/>
    <col min="11" max="11" width="33.140625" style="1" customWidth="1"/>
    <col min="12" max="12" width="14.7109375" style="1" customWidth="1"/>
    <col min="13" max="13" width="13.140625" style="1" customWidth="1"/>
    <col min="14" max="14" width="14.7109375" style="1" customWidth="1"/>
    <col min="15" max="15" width="13.57421875" style="1" customWidth="1"/>
    <col min="16" max="16384" width="9.140625" style="1" customWidth="1"/>
  </cols>
  <sheetData>
    <row r="1" spans="2:14" ht="1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</row>
    <row r="2" spans="2:14" ht="15" customHeight="1">
      <c r="B2" s="5" t="s">
        <v>42</v>
      </c>
      <c r="C2" s="6"/>
      <c r="D2" s="6"/>
      <c r="E2" s="6"/>
      <c r="F2" s="6"/>
      <c r="G2" s="5"/>
      <c r="J2" s="5" t="s">
        <v>43</v>
      </c>
      <c r="K2" s="6"/>
      <c r="L2" s="6"/>
      <c r="M2" s="6"/>
      <c r="N2" s="6"/>
    </row>
    <row r="3" spans="2:14" ht="15" customHeight="1">
      <c r="B3" s="5" t="s">
        <v>129</v>
      </c>
      <c r="C3" s="6"/>
      <c r="D3" s="6"/>
      <c r="E3" s="6"/>
      <c r="F3" s="6"/>
      <c r="G3" s="5"/>
      <c r="J3" s="5" t="s">
        <v>130</v>
      </c>
      <c r="K3" s="6"/>
      <c r="L3" s="6"/>
      <c r="M3" s="6"/>
      <c r="N3" s="6"/>
    </row>
    <row r="4" spans="2:14" ht="15" customHeight="1">
      <c r="B4" s="5"/>
      <c r="C4" s="6"/>
      <c r="D4" s="6"/>
      <c r="E4" s="6"/>
      <c r="F4" s="6"/>
      <c r="G4" s="5"/>
      <c r="J4" s="5"/>
      <c r="K4" s="6"/>
      <c r="L4" s="6"/>
      <c r="M4" s="6"/>
      <c r="N4" s="6"/>
    </row>
    <row r="5" spans="2:14" ht="15" customHeight="1">
      <c r="B5" s="96" t="s">
        <v>40</v>
      </c>
      <c r="C5" s="97"/>
      <c r="D5" s="93" t="s">
        <v>81</v>
      </c>
      <c r="E5" s="94"/>
      <c r="F5" s="95"/>
      <c r="G5" s="5"/>
      <c r="J5" s="96" t="s">
        <v>40</v>
      </c>
      <c r="K5" s="97"/>
      <c r="L5" s="93" t="s">
        <v>3</v>
      </c>
      <c r="M5" s="94"/>
      <c r="N5" s="95"/>
    </row>
    <row r="6" spans="2:14" ht="29.25" customHeight="1">
      <c r="B6" s="98"/>
      <c r="C6" s="99"/>
      <c r="D6" s="7" t="s">
        <v>82</v>
      </c>
      <c r="E6" s="8" t="s">
        <v>0</v>
      </c>
      <c r="F6" s="9" t="s">
        <v>1</v>
      </c>
      <c r="G6" s="5"/>
      <c r="J6" s="98"/>
      <c r="K6" s="99"/>
      <c r="L6" s="10" t="s">
        <v>4</v>
      </c>
      <c r="M6" s="8" t="s">
        <v>0</v>
      </c>
      <c r="N6" s="9" t="s">
        <v>1</v>
      </c>
    </row>
    <row r="7" spans="2:14" ht="15" customHeight="1">
      <c r="B7" s="100"/>
      <c r="C7" s="101"/>
      <c r="D7" s="14"/>
      <c r="E7" s="14" t="s">
        <v>84</v>
      </c>
      <c r="F7" s="15"/>
      <c r="G7" s="5"/>
      <c r="J7" s="100"/>
      <c r="K7" s="101"/>
      <c r="L7" s="11"/>
      <c r="M7" s="14" t="s">
        <v>2</v>
      </c>
      <c r="N7" s="15"/>
    </row>
    <row r="8" spans="2:14" ht="6.75" customHeight="1">
      <c r="B8" s="34"/>
      <c r="C8" s="35"/>
      <c r="D8" s="3"/>
      <c r="E8" s="3"/>
      <c r="F8" s="18"/>
      <c r="G8" s="5"/>
      <c r="J8" s="34"/>
      <c r="K8" s="35"/>
      <c r="L8" s="20"/>
      <c r="M8" s="20"/>
      <c r="N8" s="21"/>
    </row>
    <row r="9" spans="2:14" ht="15">
      <c r="B9" s="37" t="s">
        <v>22</v>
      </c>
      <c r="C9" s="38"/>
      <c r="D9" s="48">
        <v>50.63133185499972</v>
      </c>
      <c r="E9" s="48">
        <v>28.812068933999836</v>
      </c>
      <c r="F9" s="49">
        <v>21.819262920999794</v>
      </c>
      <c r="G9" s="5"/>
      <c r="J9" s="37" t="s">
        <v>22</v>
      </c>
      <c r="K9" s="38"/>
      <c r="L9" s="71">
        <f>D9/$D$9*100</f>
        <v>100</v>
      </c>
      <c r="M9" s="66">
        <f>E9/$D$9*100</f>
        <v>56.905611364348715</v>
      </c>
      <c r="N9" s="67">
        <f>F9/$D$9*100</f>
        <v>43.0943886356511</v>
      </c>
    </row>
    <row r="10" spans="2:14" ht="6" customHeight="1">
      <c r="B10" s="37"/>
      <c r="C10" s="38"/>
      <c r="D10" s="48"/>
      <c r="E10" s="48"/>
      <c r="F10" s="49"/>
      <c r="G10" s="5"/>
      <c r="J10" s="37"/>
      <c r="K10" s="38"/>
      <c r="L10" s="66"/>
      <c r="M10" s="66"/>
      <c r="N10" s="67"/>
    </row>
    <row r="11" spans="2:14" ht="21" customHeight="1">
      <c r="B11" s="37" t="s">
        <v>23</v>
      </c>
      <c r="C11" s="38" t="s">
        <v>5</v>
      </c>
      <c r="D11" s="48">
        <v>0.0024</v>
      </c>
      <c r="E11" s="48" t="s">
        <v>127</v>
      </c>
      <c r="F11" s="49">
        <v>0.0024</v>
      </c>
      <c r="G11" s="5"/>
      <c r="J11" s="37" t="s">
        <v>23</v>
      </c>
      <c r="K11" s="38" t="s">
        <v>5</v>
      </c>
      <c r="L11" s="71">
        <f aca="true" t="shared" si="0" ref="L11:L27">D11/$D$9*100</f>
        <v>0.004740147873007227</v>
      </c>
      <c r="M11" s="66" t="s">
        <v>127</v>
      </c>
      <c r="N11" s="67">
        <f aca="true" t="shared" si="1" ref="N11:N27">F11/$D$9*100</f>
        <v>0.004740147873007227</v>
      </c>
    </row>
    <row r="12" spans="2:14" ht="20.25" customHeight="1">
      <c r="B12" s="37" t="s">
        <v>24</v>
      </c>
      <c r="C12" s="38" t="s">
        <v>6</v>
      </c>
      <c r="D12" s="48">
        <v>1.6868320510000587</v>
      </c>
      <c r="E12" s="48">
        <v>7.039779035000048</v>
      </c>
      <c r="F12" s="49">
        <v>-5.352946983999994</v>
      </c>
      <c r="G12" s="5"/>
      <c r="J12" s="37" t="s">
        <v>24</v>
      </c>
      <c r="K12" s="38" t="s">
        <v>6</v>
      </c>
      <c r="L12" s="71">
        <f t="shared" si="0"/>
        <v>3.3315972327784777</v>
      </c>
      <c r="M12" s="66">
        <f aca="true" t="shared" si="2" ref="M12:M27">E12/$D$9*100</f>
        <v>13.903997341331811</v>
      </c>
      <c r="N12" s="67">
        <f t="shared" si="1"/>
        <v>-10.572400108553342</v>
      </c>
    </row>
    <row r="13" spans="2:14" ht="39.75" customHeight="1">
      <c r="B13" s="37" t="s">
        <v>25</v>
      </c>
      <c r="C13" s="38" t="s">
        <v>7</v>
      </c>
      <c r="D13" s="48">
        <v>0.6142944000000004</v>
      </c>
      <c r="E13" s="48">
        <v>0.4252621500000006</v>
      </c>
      <c r="F13" s="49">
        <v>0.18903224999999954</v>
      </c>
      <c r="G13" s="5"/>
      <c r="J13" s="37" t="s">
        <v>25</v>
      </c>
      <c r="K13" s="38" t="s">
        <v>7</v>
      </c>
      <c r="L13" s="71">
        <f t="shared" si="0"/>
        <v>1.2132692889834384</v>
      </c>
      <c r="M13" s="66">
        <f t="shared" si="2"/>
        <v>0.8399189482470765</v>
      </c>
      <c r="N13" s="67">
        <f t="shared" si="1"/>
        <v>0.37335034073636175</v>
      </c>
    </row>
    <row r="14" spans="2:14" ht="44.25" customHeight="1">
      <c r="B14" s="37" t="s">
        <v>26</v>
      </c>
      <c r="C14" s="38" t="s">
        <v>8</v>
      </c>
      <c r="D14" s="48">
        <v>0.09003249999999995</v>
      </c>
      <c r="E14" s="48">
        <v>0.08641874999999995</v>
      </c>
      <c r="F14" s="49">
        <v>0.003613750000000007</v>
      </c>
      <c r="G14" s="5"/>
      <c r="J14" s="37" t="s">
        <v>26</v>
      </c>
      <c r="K14" s="38" t="s">
        <v>8</v>
      </c>
      <c r="L14" s="71">
        <f t="shared" si="0"/>
        <v>0.1778197347402179</v>
      </c>
      <c r="M14" s="66">
        <f t="shared" si="2"/>
        <v>0.17068235583351793</v>
      </c>
      <c r="N14" s="67">
        <f t="shared" si="1"/>
        <v>0.007137378906699959</v>
      </c>
    </row>
    <row r="15" spans="2:14" ht="17.25" customHeight="1">
      <c r="B15" s="37" t="s">
        <v>27</v>
      </c>
      <c r="C15" s="38" t="s">
        <v>9</v>
      </c>
      <c r="D15" s="48">
        <v>0.0447535</v>
      </c>
      <c r="E15" s="48">
        <v>0.0447535</v>
      </c>
      <c r="F15" s="49" t="s">
        <v>127</v>
      </c>
      <c r="G15" s="5"/>
      <c r="J15" s="37" t="s">
        <v>27</v>
      </c>
      <c r="K15" s="38" t="s">
        <v>9</v>
      </c>
      <c r="L15" s="71">
        <f t="shared" si="0"/>
        <v>0.0883909199310954</v>
      </c>
      <c r="M15" s="66">
        <f t="shared" si="2"/>
        <v>0.0883909199310954</v>
      </c>
      <c r="N15" s="67" t="s">
        <v>127</v>
      </c>
    </row>
    <row r="16" spans="2:14" ht="46.5" customHeight="1">
      <c r="B16" s="37" t="s">
        <v>28</v>
      </c>
      <c r="C16" s="38" t="s">
        <v>10</v>
      </c>
      <c r="D16" s="48">
        <v>35.10521124899965</v>
      </c>
      <c r="E16" s="48">
        <v>14.388204768999815</v>
      </c>
      <c r="F16" s="49">
        <v>20.717006479999824</v>
      </c>
      <c r="G16" s="5"/>
      <c r="J16" s="37" t="s">
        <v>28</v>
      </c>
      <c r="K16" s="38" t="s">
        <v>10</v>
      </c>
      <c r="L16" s="71">
        <f t="shared" si="0"/>
        <v>69.33495518058962</v>
      </c>
      <c r="M16" s="66">
        <f t="shared" si="2"/>
        <v>28.417590930069547</v>
      </c>
      <c r="N16" s="67">
        <f t="shared" si="1"/>
        <v>40.917364250520045</v>
      </c>
    </row>
    <row r="17" spans="2:14" ht="20.25" customHeight="1">
      <c r="B17" s="37" t="s">
        <v>29</v>
      </c>
      <c r="C17" s="38" t="s">
        <v>11</v>
      </c>
      <c r="D17" s="48">
        <v>0.1750525</v>
      </c>
      <c r="E17" s="48">
        <v>0.14366</v>
      </c>
      <c r="F17" s="49">
        <v>0.0313925</v>
      </c>
      <c r="G17" s="5"/>
      <c r="J17" s="37" t="s">
        <v>29</v>
      </c>
      <c r="K17" s="38" t="s">
        <v>11</v>
      </c>
      <c r="L17" s="71">
        <f t="shared" si="0"/>
        <v>0.345739473141499</v>
      </c>
      <c r="M17" s="66">
        <f t="shared" si="2"/>
        <v>0.2837373514317576</v>
      </c>
      <c r="N17" s="67">
        <f t="shared" si="1"/>
        <v>0.062002121709741405</v>
      </c>
    </row>
    <row r="18" spans="2:14" ht="40.5" customHeight="1">
      <c r="B18" s="37" t="s">
        <v>30</v>
      </c>
      <c r="C18" s="38" t="s">
        <v>12</v>
      </c>
      <c r="D18" s="48">
        <v>6.057572785000004</v>
      </c>
      <c r="E18" s="48">
        <v>2.1712604000000058</v>
      </c>
      <c r="F18" s="49">
        <v>3.8863123849999943</v>
      </c>
      <c r="G18" s="5"/>
      <c r="J18" s="37" t="s">
        <v>30</v>
      </c>
      <c r="K18" s="38" t="s">
        <v>12</v>
      </c>
      <c r="L18" s="71">
        <f t="shared" si="0"/>
        <v>11.964079480168431</v>
      </c>
      <c r="M18" s="66">
        <f t="shared" si="2"/>
        <v>4.28837306950202</v>
      </c>
      <c r="N18" s="67">
        <f t="shared" si="1"/>
        <v>7.675706410666402</v>
      </c>
    </row>
    <row r="19" spans="2:14" ht="21.75" customHeight="1">
      <c r="B19" s="37" t="s">
        <v>31</v>
      </c>
      <c r="C19" s="38" t="s">
        <v>13</v>
      </c>
      <c r="D19" s="48">
        <v>0.09817034999999986</v>
      </c>
      <c r="E19" s="48">
        <v>0.09543534999999986</v>
      </c>
      <c r="F19" s="49">
        <v>0.002735</v>
      </c>
      <c r="G19" s="5"/>
      <c r="J19" s="37" t="s">
        <v>31</v>
      </c>
      <c r="K19" s="38" t="s">
        <v>13</v>
      </c>
      <c r="L19" s="71">
        <f t="shared" si="0"/>
        <v>0.19389248989369767</v>
      </c>
      <c r="M19" s="66">
        <f t="shared" si="2"/>
        <v>0.1884906963800832</v>
      </c>
      <c r="N19" s="67">
        <f t="shared" si="1"/>
        <v>0.005401793513614486</v>
      </c>
    </row>
    <row r="20" spans="2:14" ht="24" customHeight="1">
      <c r="B20" s="37" t="s">
        <v>32</v>
      </c>
      <c r="C20" s="38" t="s">
        <v>14</v>
      </c>
      <c r="D20" s="48">
        <v>1.074193</v>
      </c>
      <c r="E20" s="48">
        <v>0.28347699999999626</v>
      </c>
      <c r="F20" s="49">
        <v>0.7907160000000019</v>
      </c>
      <c r="G20" s="5"/>
      <c r="J20" s="37" t="s">
        <v>32</v>
      </c>
      <c r="K20" s="38" t="s">
        <v>14</v>
      </c>
      <c r="L20" s="71">
        <f t="shared" si="0"/>
        <v>2.1215973600621885</v>
      </c>
      <c r="M20" s="66">
        <f t="shared" si="2"/>
        <v>0.559884541081855</v>
      </c>
      <c r="N20" s="67">
        <f t="shared" si="1"/>
        <v>1.5617128189803298</v>
      </c>
    </row>
    <row r="21" spans="2:14" ht="24.75" customHeight="1">
      <c r="B21" s="37" t="s">
        <v>33</v>
      </c>
      <c r="C21" s="38" t="s">
        <v>15</v>
      </c>
      <c r="D21" s="48" t="s">
        <v>127</v>
      </c>
      <c r="E21" s="48" t="s">
        <v>127</v>
      </c>
      <c r="F21" s="49" t="s">
        <v>127</v>
      </c>
      <c r="G21" s="5"/>
      <c r="J21" s="37" t="s">
        <v>33</v>
      </c>
      <c r="K21" s="38" t="s">
        <v>15</v>
      </c>
      <c r="L21" s="71" t="s">
        <v>127</v>
      </c>
      <c r="M21" s="66" t="s">
        <v>127</v>
      </c>
      <c r="N21" s="67" t="s">
        <v>127</v>
      </c>
    </row>
    <row r="22" spans="2:14" ht="33.75" customHeight="1">
      <c r="B22" s="37" t="s">
        <v>34</v>
      </c>
      <c r="C22" s="38" t="s">
        <v>16</v>
      </c>
      <c r="D22" s="48">
        <v>0.0779625</v>
      </c>
      <c r="E22" s="48">
        <v>0.0608695</v>
      </c>
      <c r="F22" s="49">
        <v>0.017093</v>
      </c>
      <c r="G22" s="5"/>
      <c r="J22" s="37" t="s">
        <v>34</v>
      </c>
      <c r="K22" s="38" t="s">
        <v>16</v>
      </c>
      <c r="L22" s="71">
        <f t="shared" si="0"/>
        <v>0.15398074106221915</v>
      </c>
      <c r="M22" s="66">
        <f t="shared" si="2"/>
        <v>0.12022101289833893</v>
      </c>
      <c r="N22" s="67">
        <f t="shared" si="1"/>
        <v>0.033759728163880225</v>
      </c>
    </row>
    <row r="23" spans="2:14" ht="36.75" customHeight="1">
      <c r="B23" s="37" t="s">
        <v>35</v>
      </c>
      <c r="C23" s="38" t="s">
        <v>17</v>
      </c>
      <c r="D23" s="48">
        <v>1.2953935300000008</v>
      </c>
      <c r="E23" s="48">
        <v>0.6875272000000007</v>
      </c>
      <c r="F23" s="49">
        <v>0.6078663300000001</v>
      </c>
      <c r="G23" s="5"/>
      <c r="J23" s="37" t="s">
        <v>35</v>
      </c>
      <c r="K23" s="38" t="s">
        <v>17</v>
      </c>
      <c r="L23" s="71">
        <f t="shared" si="0"/>
        <v>2.5584820358070117</v>
      </c>
      <c r="M23" s="66">
        <f t="shared" si="2"/>
        <v>1.3579085811310907</v>
      </c>
      <c r="N23" s="67">
        <f t="shared" si="1"/>
        <v>1.2005734546759208</v>
      </c>
    </row>
    <row r="24" spans="2:14" ht="15">
      <c r="B24" s="37" t="s">
        <v>36</v>
      </c>
      <c r="C24" s="38" t="s">
        <v>18</v>
      </c>
      <c r="D24" s="48">
        <v>0.20188617000000086</v>
      </c>
      <c r="E24" s="48">
        <v>0.19179744000000135</v>
      </c>
      <c r="F24" s="49">
        <v>0.010088730000000039</v>
      </c>
      <c r="G24" s="5"/>
      <c r="J24" s="37" t="s">
        <v>36</v>
      </c>
      <c r="K24" s="38" t="s">
        <v>18</v>
      </c>
      <c r="L24" s="71">
        <f t="shared" si="0"/>
        <v>0.39873762471461643</v>
      </c>
      <c r="M24" s="66">
        <f t="shared" si="2"/>
        <v>0.37881176136009903</v>
      </c>
      <c r="N24" s="67">
        <f t="shared" si="1"/>
        <v>0.019925863354518493</v>
      </c>
    </row>
    <row r="25" spans="2:14" ht="35.25" customHeight="1">
      <c r="B25" s="37" t="s">
        <v>37</v>
      </c>
      <c r="C25" s="38" t="s">
        <v>19</v>
      </c>
      <c r="D25" s="48">
        <v>0.44522153000000025</v>
      </c>
      <c r="E25" s="48">
        <v>0.37994763000000037</v>
      </c>
      <c r="F25" s="49">
        <v>0.06527390000000002</v>
      </c>
      <c r="G25" s="5"/>
      <c r="J25" s="37" t="s">
        <v>37</v>
      </c>
      <c r="K25" s="38" t="s">
        <v>19</v>
      </c>
      <c r="L25" s="71">
        <f t="shared" si="0"/>
        <v>0.8793399535193853</v>
      </c>
      <c r="M25" s="66">
        <f t="shared" si="2"/>
        <v>0.7504199792494327</v>
      </c>
      <c r="N25" s="67">
        <f t="shared" si="1"/>
        <v>0.12891997426995272</v>
      </c>
    </row>
    <row r="26" spans="2:14" ht="15" customHeight="1">
      <c r="B26" s="37" t="s">
        <v>38</v>
      </c>
      <c r="C26" s="38" t="s">
        <v>20</v>
      </c>
      <c r="D26" s="48">
        <v>1.1574717799999994</v>
      </c>
      <c r="E26" s="48">
        <v>1.1088718999999994</v>
      </c>
      <c r="F26" s="49">
        <v>0.048599880000000005</v>
      </c>
      <c r="G26" s="5"/>
      <c r="J26" s="37" t="s">
        <v>38</v>
      </c>
      <c r="K26" s="38" t="s">
        <v>20</v>
      </c>
      <c r="L26" s="71">
        <f t="shared" si="0"/>
        <v>2.2860780816803694</v>
      </c>
      <c r="M26" s="66">
        <f t="shared" si="2"/>
        <v>2.1900903242593666</v>
      </c>
      <c r="N26" s="67">
        <f t="shared" si="1"/>
        <v>0.09598775742100271</v>
      </c>
    </row>
    <row r="27" spans="2:14" ht="27" customHeight="1">
      <c r="B27" s="39" t="s">
        <v>39</v>
      </c>
      <c r="C27" s="40" t="s">
        <v>21</v>
      </c>
      <c r="D27" s="50">
        <v>2.504884009999996</v>
      </c>
      <c r="E27" s="51">
        <v>1.7048043099999968</v>
      </c>
      <c r="F27" s="52">
        <v>0.8000797</v>
      </c>
      <c r="G27" s="5"/>
      <c r="J27" s="39" t="s">
        <v>39</v>
      </c>
      <c r="K27" s="40" t="s">
        <v>21</v>
      </c>
      <c r="L27" s="68">
        <f t="shared" si="0"/>
        <v>4.9473002550547065</v>
      </c>
      <c r="M27" s="69">
        <f t="shared" si="2"/>
        <v>3.3670935516416827</v>
      </c>
      <c r="N27" s="70">
        <f t="shared" si="1"/>
        <v>1.580206703413025</v>
      </c>
    </row>
    <row r="28" spans="2:14" ht="5.25" customHeight="1">
      <c r="B28" s="5"/>
      <c r="C28" s="13"/>
      <c r="D28" s="3"/>
      <c r="E28" s="3"/>
      <c r="F28" s="3"/>
      <c r="G28" s="5"/>
      <c r="J28" s="5"/>
      <c r="K28" s="13"/>
      <c r="L28" s="2"/>
      <c r="M28" s="2"/>
      <c r="N28" s="2"/>
    </row>
    <row r="29" spans="2:10" ht="12" customHeight="1">
      <c r="B29" s="25" t="s">
        <v>45</v>
      </c>
      <c r="J29" s="25" t="s">
        <v>45</v>
      </c>
    </row>
    <row r="30" spans="2:10" ht="3" customHeight="1">
      <c r="B30" s="25"/>
      <c r="J30" s="25"/>
    </row>
    <row r="31" spans="2:10" ht="12" customHeight="1">
      <c r="B31" s="26" t="s">
        <v>41</v>
      </c>
      <c r="J31" s="26" t="s">
        <v>41</v>
      </c>
    </row>
    <row r="32" spans="2:10" ht="12" customHeight="1">
      <c r="B32" s="27" t="s">
        <v>71</v>
      </c>
      <c r="J32" s="26" t="s">
        <v>71</v>
      </c>
    </row>
    <row r="33" ht="15">
      <c r="B33" s="26"/>
    </row>
    <row r="34" ht="15">
      <c r="B34" s="26"/>
    </row>
  </sheetData>
  <sheetProtection/>
  <mergeCells count="4">
    <mergeCell ref="B5:C7"/>
    <mergeCell ref="D5:F5"/>
    <mergeCell ref="J5:K7"/>
    <mergeCell ref="L5:N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&amp;CV-8-2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4"/>
  <sheetViews>
    <sheetView showGridLines="0" workbookViewId="0" topLeftCell="AC1">
      <selection activeCell="AC1" sqref="AC1"/>
    </sheetView>
  </sheetViews>
  <sheetFormatPr defaultColWidth="9.140625" defaultRowHeight="12.75"/>
  <cols>
    <col min="1" max="1" width="1.7109375" style="1" customWidth="1"/>
    <col min="2" max="2" width="9.57421875" style="1" customWidth="1"/>
    <col min="3" max="3" width="28.8515625" style="1" customWidth="1"/>
    <col min="4" max="4" width="17.8515625" style="1" customWidth="1"/>
    <col min="5" max="5" width="15.8515625" style="1" customWidth="1"/>
    <col min="6" max="6" width="14.7109375" style="1" customWidth="1"/>
    <col min="7" max="7" width="2.7109375" style="1" customWidth="1"/>
    <col min="8" max="8" width="9.140625" style="1" customWidth="1"/>
    <col min="9" max="9" width="1.7109375" style="1" customWidth="1"/>
    <col min="10" max="10" width="9.57421875" style="1" customWidth="1"/>
    <col min="11" max="11" width="28.8515625" style="1" customWidth="1"/>
    <col min="12" max="12" width="16.7109375" style="1" customWidth="1"/>
    <col min="13" max="13" width="16.140625" style="1" customWidth="1"/>
    <col min="14" max="14" width="15.57421875" style="1" customWidth="1"/>
    <col min="15" max="15" width="2.7109375" style="1" customWidth="1"/>
    <col min="16" max="16" width="8.421875" style="1" customWidth="1"/>
    <col min="17" max="17" width="2.00390625" style="1" customWidth="1"/>
    <col min="18" max="18" width="9.57421875" style="1" customWidth="1"/>
    <col min="19" max="19" width="28.8515625" style="1" customWidth="1"/>
    <col min="20" max="20" width="14.7109375" style="1" customWidth="1"/>
    <col min="21" max="21" width="13.7109375" style="1" customWidth="1"/>
    <col min="22" max="22" width="13.00390625" style="1" customWidth="1"/>
    <col min="23" max="23" width="3.00390625" style="1" customWidth="1"/>
    <col min="24" max="24" width="8.421875" style="1" customWidth="1"/>
    <col min="25" max="25" width="31.421875" style="1" customWidth="1"/>
    <col min="26" max="26" width="13.8515625" style="1" customWidth="1"/>
    <col min="27" max="27" width="12.7109375" style="1" customWidth="1"/>
    <col min="28" max="28" width="16.57421875" style="1" customWidth="1"/>
    <col min="29" max="29" width="2.00390625" style="1" customWidth="1"/>
    <col min="30" max="30" width="9.00390625" style="1" customWidth="1"/>
    <col min="31" max="31" width="38.140625" style="1" customWidth="1"/>
    <col min="32" max="32" width="14.57421875" style="1" customWidth="1"/>
    <col min="33" max="33" width="13.57421875" style="1" customWidth="1"/>
    <col min="34" max="34" width="13.421875" style="1" customWidth="1"/>
    <col min="35" max="16384" width="9.140625" style="1" customWidth="1"/>
  </cols>
  <sheetData>
    <row r="1" spans="1:23" ht="8.25" customHeight="1">
      <c r="A1" s="5"/>
      <c r="B1" s="5"/>
      <c r="C1" s="5"/>
      <c r="D1" s="5"/>
      <c r="E1" s="5"/>
      <c r="F1" s="5"/>
      <c r="G1" s="5"/>
      <c r="I1" s="5"/>
      <c r="J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</row>
    <row r="2" spans="1:31" ht="15" customHeight="1">
      <c r="A2" s="5"/>
      <c r="B2" s="6" t="s">
        <v>139</v>
      </c>
      <c r="C2" s="6"/>
      <c r="D2" s="6"/>
      <c r="E2" s="6"/>
      <c r="F2" s="6"/>
      <c r="G2" s="5"/>
      <c r="I2" s="5"/>
      <c r="J2" s="6" t="s">
        <v>118</v>
      </c>
      <c r="K2" s="28"/>
      <c r="L2" s="6"/>
      <c r="M2" s="6"/>
      <c r="N2" s="6"/>
      <c r="O2" s="5"/>
      <c r="P2" s="5"/>
      <c r="R2" s="6" t="s">
        <v>119</v>
      </c>
      <c r="S2" s="6"/>
      <c r="T2" s="6"/>
      <c r="U2" s="6"/>
      <c r="V2" s="6"/>
      <c r="W2" s="5"/>
      <c r="X2" s="6" t="s">
        <v>140</v>
      </c>
      <c r="Y2" s="6"/>
      <c r="AD2" s="6" t="s">
        <v>141</v>
      </c>
      <c r="AE2" s="6"/>
    </row>
    <row r="3" spans="1:31" ht="15" customHeight="1">
      <c r="A3" s="5"/>
      <c r="B3" s="6" t="s">
        <v>131</v>
      </c>
      <c r="C3" s="6"/>
      <c r="D3" s="6"/>
      <c r="E3" s="6"/>
      <c r="F3" s="6"/>
      <c r="G3" s="5"/>
      <c r="I3" s="5"/>
      <c r="J3" s="28" t="s">
        <v>132</v>
      </c>
      <c r="K3" s="6"/>
      <c r="L3" s="6"/>
      <c r="M3" s="6"/>
      <c r="N3" s="6"/>
      <c r="O3" s="5"/>
      <c r="P3" s="5"/>
      <c r="R3" s="6" t="s">
        <v>133</v>
      </c>
      <c r="S3" s="6"/>
      <c r="T3" s="6"/>
      <c r="U3" s="6"/>
      <c r="V3" s="6"/>
      <c r="W3" s="5"/>
      <c r="X3" s="6" t="s">
        <v>134</v>
      </c>
      <c r="Y3" s="6"/>
      <c r="AD3" s="6" t="s">
        <v>135</v>
      </c>
      <c r="AE3" s="6"/>
    </row>
    <row r="4" spans="1:23" ht="15" customHeight="1">
      <c r="A4" s="5"/>
      <c r="B4" s="5"/>
      <c r="C4" s="6"/>
      <c r="D4" s="6"/>
      <c r="E4" s="6"/>
      <c r="F4" s="6"/>
      <c r="G4" s="5"/>
      <c r="I4" s="5"/>
      <c r="J4" s="5"/>
      <c r="K4" s="6"/>
      <c r="L4" s="6"/>
      <c r="M4" s="6"/>
      <c r="N4" s="6"/>
      <c r="O4" s="5"/>
      <c r="P4" s="5"/>
      <c r="R4" s="5"/>
      <c r="S4" s="6"/>
      <c r="T4" s="6"/>
      <c r="U4" s="6"/>
      <c r="V4" s="6"/>
      <c r="W4" s="5"/>
    </row>
    <row r="5" spans="1:34" ht="19.5" customHeight="1">
      <c r="A5" s="5"/>
      <c r="B5" s="96" t="s">
        <v>80</v>
      </c>
      <c r="C5" s="97"/>
      <c r="D5" s="93" t="s">
        <v>81</v>
      </c>
      <c r="E5" s="94"/>
      <c r="F5" s="95"/>
      <c r="G5" s="5"/>
      <c r="I5" s="5"/>
      <c r="J5" s="96" t="s">
        <v>80</v>
      </c>
      <c r="K5" s="97"/>
      <c r="L5" s="93" t="s">
        <v>81</v>
      </c>
      <c r="M5" s="94"/>
      <c r="N5" s="95"/>
      <c r="O5" s="5"/>
      <c r="P5" s="5"/>
      <c r="R5" s="96" t="s">
        <v>80</v>
      </c>
      <c r="S5" s="97"/>
      <c r="T5" s="93" t="s">
        <v>81</v>
      </c>
      <c r="U5" s="94"/>
      <c r="V5" s="95"/>
      <c r="W5" s="5"/>
      <c r="X5" s="96" t="s">
        <v>80</v>
      </c>
      <c r="Y5" s="97"/>
      <c r="Z5" s="93" t="s">
        <v>81</v>
      </c>
      <c r="AA5" s="94"/>
      <c r="AB5" s="95"/>
      <c r="AD5" s="96" t="s">
        <v>80</v>
      </c>
      <c r="AE5" s="97"/>
      <c r="AF5" s="93" t="s">
        <v>81</v>
      </c>
      <c r="AG5" s="94"/>
      <c r="AH5" s="95"/>
    </row>
    <row r="6" spans="1:34" ht="29.25" customHeight="1">
      <c r="A6" s="5"/>
      <c r="B6" s="98"/>
      <c r="C6" s="99"/>
      <c r="D6" s="10" t="s">
        <v>82</v>
      </c>
      <c r="E6" s="8" t="s">
        <v>0</v>
      </c>
      <c r="F6" s="9" t="s">
        <v>1</v>
      </c>
      <c r="G6" s="5"/>
      <c r="I6" s="5"/>
      <c r="J6" s="98"/>
      <c r="K6" s="99"/>
      <c r="L6" s="10" t="s">
        <v>82</v>
      </c>
      <c r="M6" s="8" t="s">
        <v>0</v>
      </c>
      <c r="N6" s="9" t="s">
        <v>1</v>
      </c>
      <c r="O6" s="5"/>
      <c r="P6" s="5"/>
      <c r="R6" s="98"/>
      <c r="S6" s="99"/>
      <c r="T6" s="10" t="s">
        <v>82</v>
      </c>
      <c r="U6" s="8" t="s">
        <v>0</v>
      </c>
      <c r="V6" s="9" t="s">
        <v>1</v>
      </c>
      <c r="W6" s="5"/>
      <c r="X6" s="98"/>
      <c r="Y6" s="99"/>
      <c r="Z6" s="10" t="s">
        <v>82</v>
      </c>
      <c r="AA6" s="8" t="s">
        <v>0</v>
      </c>
      <c r="AB6" s="9" t="s">
        <v>1</v>
      </c>
      <c r="AD6" s="98"/>
      <c r="AE6" s="99"/>
      <c r="AF6" s="10" t="s">
        <v>82</v>
      </c>
      <c r="AG6" s="8" t="s">
        <v>0</v>
      </c>
      <c r="AH6" s="9" t="s">
        <v>1</v>
      </c>
    </row>
    <row r="7" spans="1:34" ht="15" customHeight="1">
      <c r="A7" s="5"/>
      <c r="B7" s="100"/>
      <c r="C7" s="101"/>
      <c r="D7" s="11"/>
      <c r="E7" s="14" t="s">
        <v>83</v>
      </c>
      <c r="F7" s="15"/>
      <c r="G7" s="5"/>
      <c r="I7" s="5"/>
      <c r="J7" s="100"/>
      <c r="K7" s="101"/>
      <c r="L7" s="11"/>
      <c r="M7" s="14" t="s">
        <v>83</v>
      </c>
      <c r="N7" s="15"/>
      <c r="O7" s="5"/>
      <c r="P7" s="5"/>
      <c r="R7" s="100"/>
      <c r="S7" s="101"/>
      <c r="T7" s="11"/>
      <c r="U7" s="14" t="s">
        <v>83</v>
      </c>
      <c r="V7" s="15"/>
      <c r="W7" s="5"/>
      <c r="X7" s="100"/>
      <c r="Y7" s="101"/>
      <c r="Z7" s="11"/>
      <c r="AA7" s="14" t="s">
        <v>142</v>
      </c>
      <c r="AB7" s="15"/>
      <c r="AD7" s="100"/>
      <c r="AE7" s="101"/>
      <c r="AF7" s="11"/>
      <c r="AG7" s="14" t="s">
        <v>74</v>
      </c>
      <c r="AH7" s="15"/>
    </row>
    <row r="8" spans="1:34" ht="6.75" customHeight="1">
      <c r="A8" s="5"/>
      <c r="B8" s="34"/>
      <c r="C8" s="35"/>
      <c r="D8" s="16"/>
      <c r="E8" s="3"/>
      <c r="F8" s="18"/>
      <c r="G8" s="5"/>
      <c r="I8" s="5"/>
      <c r="J8" s="34"/>
      <c r="K8" s="35"/>
      <c r="L8" s="16"/>
      <c r="M8" s="3"/>
      <c r="N8" s="18"/>
      <c r="O8" s="5"/>
      <c r="P8" s="5"/>
      <c r="R8" s="34"/>
      <c r="S8" s="35"/>
      <c r="T8" s="16"/>
      <c r="U8" s="3"/>
      <c r="V8" s="18"/>
      <c r="W8" s="5"/>
      <c r="X8" s="34"/>
      <c r="Y8" s="35"/>
      <c r="Z8" s="44"/>
      <c r="AA8" s="3"/>
      <c r="AB8" s="18"/>
      <c r="AD8" s="34"/>
      <c r="AE8" s="35"/>
      <c r="AF8" s="16"/>
      <c r="AG8" s="3"/>
      <c r="AH8" s="18"/>
    </row>
    <row r="9" spans="1:34" ht="15">
      <c r="A9" s="5"/>
      <c r="B9" s="37" t="s">
        <v>85</v>
      </c>
      <c r="C9" s="41"/>
      <c r="D9" s="16">
        <f>SUM(D11:D27)</f>
        <v>368687119.1549999</v>
      </c>
      <c r="E9" s="3">
        <f>SUM(E11:E27)</f>
        <v>201293124.91399994</v>
      </c>
      <c r="F9" s="18">
        <f>SUM(F11:F27)</f>
        <v>167393994.24099994</v>
      </c>
      <c r="G9" s="5"/>
      <c r="I9" s="5"/>
      <c r="J9" s="37" t="s">
        <v>85</v>
      </c>
      <c r="K9" s="41"/>
      <c r="L9" s="16">
        <f>SUM(L11:L27)</f>
        <v>318055787.3000002</v>
      </c>
      <c r="M9" s="3">
        <f>SUM(M11:M27)</f>
        <v>172481055.9800001</v>
      </c>
      <c r="N9" s="18">
        <f>SUM(N11:N27)</f>
        <v>145574731.32000014</v>
      </c>
      <c r="O9" s="5"/>
      <c r="P9" s="5"/>
      <c r="R9" s="37" t="s">
        <v>85</v>
      </c>
      <c r="S9" s="41"/>
      <c r="T9" s="16">
        <f>D9-L9</f>
        <v>50631331.85499972</v>
      </c>
      <c r="U9" s="3">
        <f>E9-M9</f>
        <v>28812068.933999836</v>
      </c>
      <c r="V9" s="18">
        <f>F9-N9</f>
        <v>21819262.920999795</v>
      </c>
      <c r="W9" s="5"/>
      <c r="X9" s="37" t="s">
        <v>85</v>
      </c>
      <c r="Y9" s="41"/>
      <c r="Z9" s="16">
        <f>SUM(Z11:Z27)</f>
        <v>24179</v>
      </c>
      <c r="AA9" s="3">
        <f>SUM(AA11:AA27)</f>
        <v>10114</v>
      </c>
      <c r="AB9" s="18">
        <f>SUM(AB11:AB27)</f>
        <v>14065</v>
      </c>
      <c r="AD9" s="37" t="s">
        <v>85</v>
      </c>
      <c r="AE9" s="41"/>
      <c r="AF9" s="72">
        <f>T9/Z9</f>
        <v>2094.0209212539694</v>
      </c>
      <c r="AG9" s="73">
        <f>U9/AA9</f>
        <v>2848.731355942242</v>
      </c>
      <c r="AH9" s="74">
        <f>V9/AB9</f>
        <v>1551.3162403839171</v>
      </c>
    </row>
    <row r="10" spans="1:34" ht="6" customHeight="1">
      <c r="A10" s="5"/>
      <c r="B10" s="37"/>
      <c r="C10" s="38"/>
      <c r="D10" s="16"/>
      <c r="E10" s="3"/>
      <c r="F10" s="18"/>
      <c r="G10" s="5"/>
      <c r="I10" s="5"/>
      <c r="J10" s="37"/>
      <c r="K10" s="38"/>
      <c r="L10" s="16"/>
      <c r="M10" s="3"/>
      <c r="N10" s="18"/>
      <c r="O10" s="5"/>
      <c r="P10" s="5"/>
      <c r="R10" s="37"/>
      <c r="S10" s="38"/>
      <c r="T10" s="16"/>
      <c r="U10" s="3"/>
      <c r="V10" s="18"/>
      <c r="W10" s="5"/>
      <c r="X10" s="37"/>
      <c r="Y10" s="38"/>
      <c r="Z10" s="16"/>
      <c r="AA10" s="3"/>
      <c r="AB10" s="18"/>
      <c r="AD10" s="37"/>
      <c r="AE10" s="38"/>
      <c r="AF10" s="72"/>
      <c r="AG10" s="73"/>
      <c r="AH10" s="74"/>
    </row>
    <row r="11" spans="1:34" ht="21.75" customHeight="1">
      <c r="A11" s="5"/>
      <c r="B11" s="37" t="s">
        <v>23</v>
      </c>
      <c r="C11" s="38" t="s">
        <v>86</v>
      </c>
      <c r="D11" s="16">
        <f>E11+F11</f>
        <v>9000</v>
      </c>
      <c r="E11" s="3">
        <v>0</v>
      </c>
      <c r="F11" s="18">
        <v>9000</v>
      </c>
      <c r="G11" s="5"/>
      <c r="I11" s="5"/>
      <c r="J11" s="37" t="s">
        <v>23</v>
      </c>
      <c r="K11" s="38" t="s">
        <v>86</v>
      </c>
      <c r="L11" s="16">
        <f>M11+N11</f>
        <v>6600</v>
      </c>
      <c r="M11" s="3">
        <v>0</v>
      </c>
      <c r="N11" s="18">
        <v>6600</v>
      </c>
      <c r="O11" s="5"/>
      <c r="P11" s="5"/>
      <c r="R11" s="37" t="s">
        <v>23</v>
      </c>
      <c r="S11" s="38" t="s">
        <v>86</v>
      </c>
      <c r="T11" s="16">
        <f aca="true" t="shared" si="0" ref="T11:T27">D11-L11</f>
        <v>2400</v>
      </c>
      <c r="U11" s="3">
        <f aca="true" t="shared" si="1" ref="U11:U27">E11-M11</f>
        <v>0</v>
      </c>
      <c r="V11" s="18">
        <f aca="true" t="shared" si="2" ref="V11:V27">F11-N11</f>
        <v>2400</v>
      </c>
      <c r="W11" s="5"/>
      <c r="X11" s="37" t="s">
        <v>23</v>
      </c>
      <c r="Y11" s="38" t="s">
        <v>86</v>
      </c>
      <c r="Z11" s="16">
        <f>SUM(AA11:AB11)</f>
        <v>1</v>
      </c>
      <c r="AA11" s="3">
        <v>0</v>
      </c>
      <c r="AB11" s="18">
        <v>1</v>
      </c>
      <c r="AD11" s="37" t="s">
        <v>23</v>
      </c>
      <c r="AE11" s="38" t="s">
        <v>86</v>
      </c>
      <c r="AF11" s="72">
        <f aca="true" t="shared" si="3" ref="AF11:AF27">T11/Z11</f>
        <v>2400</v>
      </c>
      <c r="AG11" s="73" t="s">
        <v>127</v>
      </c>
      <c r="AH11" s="74">
        <f aca="true" t="shared" si="4" ref="AH11:AH27">V11/AB11</f>
        <v>2400</v>
      </c>
    </row>
    <row r="12" spans="1:34" ht="20.25" customHeight="1">
      <c r="A12" s="5"/>
      <c r="B12" s="37" t="s">
        <v>24</v>
      </c>
      <c r="C12" s="38" t="s">
        <v>87</v>
      </c>
      <c r="D12" s="16">
        <f>E12+F12</f>
        <v>73644727.86099996</v>
      </c>
      <c r="E12" s="3">
        <v>58466822.379999965</v>
      </c>
      <c r="F12" s="18">
        <v>15177905.480999991</v>
      </c>
      <c r="G12" s="5"/>
      <c r="I12" s="5"/>
      <c r="J12" s="37" t="s">
        <v>24</v>
      </c>
      <c r="K12" s="38" t="s">
        <v>87</v>
      </c>
      <c r="L12" s="16">
        <f>M12+N12</f>
        <v>71957895.8099999</v>
      </c>
      <c r="M12" s="3">
        <v>51427043.34499992</v>
      </c>
      <c r="N12" s="18">
        <v>20530852.464999985</v>
      </c>
      <c r="O12" s="5"/>
      <c r="P12" s="5"/>
      <c r="R12" s="37" t="s">
        <v>24</v>
      </c>
      <c r="S12" s="38" t="s">
        <v>87</v>
      </c>
      <c r="T12" s="16">
        <f t="shared" si="0"/>
        <v>1686832.0510000587</v>
      </c>
      <c r="U12" s="3">
        <f t="shared" si="1"/>
        <v>7039779.035000049</v>
      </c>
      <c r="V12" s="56">
        <f t="shared" si="2"/>
        <v>-5352946.983999994</v>
      </c>
      <c r="W12" s="5"/>
      <c r="X12" s="37" t="s">
        <v>24</v>
      </c>
      <c r="Y12" s="38" t="s">
        <v>87</v>
      </c>
      <c r="Z12" s="16">
        <f aca="true" t="shared" si="5" ref="Z12:Z27">SUM(AA12:AB12)</f>
        <v>3182</v>
      </c>
      <c r="AA12" s="3">
        <v>2214</v>
      </c>
      <c r="AB12" s="18">
        <v>968</v>
      </c>
      <c r="AD12" s="37" t="s">
        <v>24</v>
      </c>
      <c r="AE12" s="38" t="s">
        <v>87</v>
      </c>
      <c r="AF12" s="72">
        <f t="shared" si="3"/>
        <v>530.1169236329537</v>
      </c>
      <c r="AG12" s="73">
        <f aca="true" t="shared" si="6" ref="AG12:AG27">U12/AA12</f>
        <v>3179.66532746163</v>
      </c>
      <c r="AH12" s="74">
        <f>V12/AB12</f>
        <v>-5529.903909090903</v>
      </c>
    </row>
    <row r="13" spans="1:34" ht="39.75" customHeight="1">
      <c r="A13" s="5"/>
      <c r="B13" s="37" t="s">
        <v>25</v>
      </c>
      <c r="C13" s="38" t="s">
        <v>88</v>
      </c>
      <c r="D13" s="16">
        <f>E13+F13</f>
        <v>3139200.24</v>
      </c>
      <c r="E13" s="3">
        <v>2111497.74</v>
      </c>
      <c r="F13" s="18">
        <v>1027702.4999999998</v>
      </c>
      <c r="G13" s="5"/>
      <c r="I13" s="5"/>
      <c r="J13" s="37" t="s">
        <v>25</v>
      </c>
      <c r="K13" s="38" t="s">
        <v>88</v>
      </c>
      <c r="L13" s="16">
        <f>M13+N13</f>
        <v>2524905.84</v>
      </c>
      <c r="M13" s="3">
        <v>1686235.5899999996</v>
      </c>
      <c r="N13" s="18">
        <v>838670.2500000002</v>
      </c>
      <c r="O13" s="5"/>
      <c r="P13" s="5"/>
      <c r="R13" s="37" t="s">
        <v>25</v>
      </c>
      <c r="S13" s="38" t="s">
        <v>88</v>
      </c>
      <c r="T13" s="16">
        <f t="shared" si="0"/>
        <v>614294.4000000004</v>
      </c>
      <c r="U13" s="3">
        <f t="shared" si="1"/>
        <v>425262.1500000006</v>
      </c>
      <c r="V13" s="18">
        <f t="shared" si="2"/>
        <v>189032.24999999953</v>
      </c>
      <c r="W13" s="5"/>
      <c r="X13" s="37" t="s">
        <v>25</v>
      </c>
      <c r="Y13" s="38" t="s">
        <v>88</v>
      </c>
      <c r="Z13" s="16">
        <f t="shared" si="5"/>
        <v>311</v>
      </c>
      <c r="AA13" s="3">
        <v>263</v>
      </c>
      <c r="AB13" s="18">
        <v>48</v>
      </c>
      <c r="AD13" s="37" t="s">
        <v>25</v>
      </c>
      <c r="AE13" s="38" t="s">
        <v>88</v>
      </c>
      <c r="AF13" s="72">
        <f t="shared" si="3"/>
        <v>1975.223151125403</v>
      </c>
      <c r="AG13" s="73">
        <f t="shared" si="6"/>
        <v>1616.9663498098882</v>
      </c>
      <c r="AH13" s="74">
        <f t="shared" si="4"/>
        <v>3938.1718749999905</v>
      </c>
    </row>
    <row r="14" spans="1:34" ht="38.25" customHeight="1">
      <c r="A14" s="5"/>
      <c r="B14" s="37" t="s">
        <v>26</v>
      </c>
      <c r="C14" s="38" t="s">
        <v>89</v>
      </c>
      <c r="D14" s="16">
        <f aca="true" t="shared" si="7" ref="D14:D27">E14+F14</f>
        <v>468408.75</v>
      </c>
      <c r="E14" s="91">
        <v>406567.5</v>
      </c>
      <c r="F14" s="92">
        <v>61841.25</v>
      </c>
      <c r="G14" s="5"/>
      <c r="I14" s="5"/>
      <c r="J14" s="37" t="s">
        <v>26</v>
      </c>
      <c r="K14" s="38" t="s">
        <v>89</v>
      </c>
      <c r="L14" s="16">
        <f aca="true" t="shared" si="8" ref="L14:L27">M14+N14</f>
        <v>378376.25</v>
      </c>
      <c r="M14" s="3">
        <v>320148.75</v>
      </c>
      <c r="N14" s="18">
        <v>58227.49999999999</v>
      </c>
      <c r="O14" s="5"/>
      <c r="P14" s="5"/>
      <c r="R14" s="37" t="s">
        <v>26</v>
      </c>
      <c r="S14" s="38" t="s">
        <v>89</v>
      </c>
      <c r="T14" s="16">
        <f>D14-L14</f>
        <v>90032.5</v>
      </c>
      <c r="U14" s="3">
        <f t="shared" si="1"/>
        <v>86418.75</v>
      </c>
      <c r="V14" s="18">
        <f t="shared" si="2"/>
        <v>3613.7500000000073</v>
      </c>
      <c r="W14" s="5"/>
      <c r="X14" s="37" t="s">
        <v>26</v>
      </c>
      <c r="Y14" s="38" t="s">
        <v>89</v>
      </c>
      <c r="Z14" s="16">
        <f t="shared" si="5"/>
        <v>39</v>
      </c>
      <c r="AA14" s="3">
        <v>32</v>
      </c>
      <c r="AB14" s="18">
        <v>7</v>
      </c>
      <c r="AD14" s="37" t="s">
        <v>26</v>
      </c>
      <c r="AE14" s="38" t="s">
        <v>89</v>
      </c>
      <c r="AF14" s="72">
        <f>T14/Z14</f>
        <v>2308.525641025641</v>
      </c>
      <c r="AG14" s="73">
        <f t="shared" si="6"/>
        <v>2700.5859375</v>
      </c>
      <c r="AH14" s="74">
        <f t="shared" si="4"/>
        <v>516.250000000001</v>
      </c>
    </row>
    <row r="15" spans="1:34" ht="16.5" customHeight="1">
      <c r="A15" s="5"/>
      <c r="B15" s="37" t="s">
        <v>27</v>
      </c>
      <c r="C15" s="38" t="s">
        <v>90</v>
      </c>
      <c r="D15" s="16">
        <f t="shared" si="7"/>
        <v>212740</v>
      </c>
      <c r="E15" s="3">
        <v>212740</v>
      </c>
      <c r="F15" s="18">
        <v>0</v>
      </c>
      <c r="G15" s="5"/>
      <c r="I15" s="5"/>
      <c r="J15" s="37" t="s">
        <v>27</v>
      </c>
      <c r="K15" s="38" t="s">
        <v>90</v>
      </c>
      <c r="L15" s="16">
        <f t="shared" si="8"/>
        <v>167986.5</v>
      </c>
      <c r="M15" s="3">
        <v>167986.5</v>
      </c>
      <c r="N15" s="18">
        <v>0</v>
      </c>
      <c r="O15" s="5"/>
      <c r="P15" s="5"/>
      <c r="R15" s="37" t="s">
        <v>27</v>
      </c>
      <c r="S15" s="38" t="s">
        <v>90</v>
      </c>
      <c r="T15" s="16">
        <f>D15-L15</f>
        <v>44753.5</v>
      </c>
      <c r="U15" s="3">
        <f t="shared" si="1"/>
        <v>44753.5</v>
      </c>
      <c r="V15" s="18">
        <f t="shared" si="2"/>
        <v>0</v>
      </c>
      <c r="W15" s="5"/>
      <c r="X15" s="37" t="s">
        <v>27</v>
      </c>
      <c r="Y15" s="38" t="s">
        <v>90</v>
      </c>
      <c r="Z15" s="16">
        <f t="shared" si="5"/>
        <v>10</v>
      </c>
      <c r="AA15" s="3">
        <v>10</v>
      </c>
      <c r="AB15" s="18">
        <v>0</v>
      </c>
      <c r="AD15" s="37" t="s">
        <v>27</v>
      </c>
      <c r="AE15" s="38" t="s">
        <v>90</v>
      </c>
      <c r="AF15" s="72">
        <f t="shared" si="3"/>
        <v>4475.35</v>
      </c>
      <c r="AG15" s="73">
        <f t="shared" si="6"/>
        <v>4475.35</v>
      </c>
      <c r="AH15" s="74" t="s">
        <v>127</v>
      </c>
    </row>
    <row r="16" spans="1:34" ht="46.5" customHeight="1">
      <c r="A16" s="5"/>
      <c r="B16" s="37" t="s">
        <v>28</v>
      </c>
      <c r="C16" s="38" t="s">
        <v>91</v>
      </c>
      <c r="D16" s="16">
        <f>E16+F16</f>
        <v>219463189.25399995</v>
      </c>
      <c r="E16" s="3">
        <v>97814204.584</v>
      </c>
      <c r="F16" s="18">
        <v>121648984.66999994</v>
      </c>
      <c r="G16" s="5"/>
      <c r="I16" s="5"/>
      <c r="J16" s="37" t="s">
        <v>28</v>
      </c>
      <c r="K16" s="38" t="s">
        <v>91</v>
      </c>
      <c r="L16" s="16">
        <f>M16+N16</f>
        <v>184357978.0050003</v>
      </c>
      <c r="M16" s="3">
        <v>83425999.81500019</v>
      </c>
      <c r="N16" s="18">
        <v>100931978.19000012</v>
      </c>
      <c r="O16" s="5"/>
      <c r="P16" s="5"/>
      <c r="R16" s="37" t="s">
        <v>28</v>
      </c>
      <c r="S16" s="38" t="s">
        <v>91</v>
      </c>
      <c r="T16" s="16">
        <f t="shared" si="0"/>
        <v>35105211.248999655</v>
      </c>
      <c r="U16" s="3">
        <f t="shared" si="1"/>
        <v>14388204.768999815</v>
      </c>
      <c r="V16" s="18">
        <f t="shared" si="2"/>
        <v>20717006.479999825</v>
      </c>
      <c r="W16" s="5"/>
      <c r="X16" s="37" t="s">
        <v>28</v>
      </c>
      <c r="Y16" s="38" t="s">
        <v>91</v>
      </c>
      <c r="Z16" s="16">
        <f t="shared" si="5"/>
        <v>14825</v>
      </c>
      <c r="AA16" s="3">
        <v>4966</v>
      </c>
      <c r="AB16" s="18">
        <v>9859</v>
      </c>
      <c r="AD16" s="37" t="s">
        <v>28</v>
      </c>
      <c r="AE16" s="38" t="s">
        <v>91</v>
      </c>
      <c r="AF16" s="72">
        <f t="shared" si="3"/>
        <v>2367.9737773355587</v>
      </c>
      <c r="AG16" s="73">
        <f t="shared" si="6"/>
        <v>2897.3428854208246</v>
      </c>
      <c r="AH16" s="74">
        <f t="shared" si="4"/>
        <v>2101.329392433292</v>
      </c>
    </row>
    <row r="17" spans="1:34" ht="20.25" customHeight="1">
      <c r="A17" s="5"/>
      <c r="B17" s="37" t="s">
        <v>29</v>
      </c>
      <c r="C17" s="38" t="s">
        <v>92</v>
      </c>
      <c r="D17" s="16">
        <f>E17+F17</f>
        <v>625555</v>
      </c>
      <c r="E17" s="3">
        <v>518757.5</v>
      </c>
      <c r="F17" s="18">
        <v>106797.5</v>
      </c>
      <c r="G17" s="5"/>
      <c r="I17" s="5"/>
      <c r="J17" s="37" t="s">
        <v>29</v>
      </c>
      <c r="K17" s="38" t="s">
        <v>92</v>
      </c>
      <c r="L17" s="16">
        <f>M17+N17</f>
        <v>450502.5</v>
      </c>
      <c r="M17" s="3">
        <v>375097.5</v>
      </c>
      <c r="N17" s="18">
        <v>75405</v>
      </c>
      <c r="O17" s="5"/>
      <c r="P17" s="5"/>
      <c r="R17" s="37" t="s">
        <v>29</v>
      </c>
      <c r="S17" s="38" t="s">
        <v>92</v>
      </c>
      <c r="T17" s="16">
        <f t="shared" si="0"/>
        <v>175052.5</v>
      </c>
      <c r="U17" s="3">
        <f t="shared" si="1"/>
        <v>143660</v>
      </c>
      <c r="V17" s="18">
        <f t="shared" si="2"/>
        <v>31392.5</v>
      </c>
      <c r="W17" s="5"/>
      <c r="X17" s="37" t="s">
        <v>29</v>
      </c>
      <c r="Y17" s="38" t="s">
        <v>92</v>
      </c>
      <c r="Z17" s="16">
        <f t="shared" si="5"/>
        <v>19</v>
      </c>
      <c r="AA17" s="3">
        <v>13</v>
      </c>
      <c r="AB17" s="18">
        <v>6</v>
      </c>
      <c r="AD17" s="37" t="s">
        <v>29</v>
      </c>
      <c r="AE17" s="38" t="s">
        <v>92</v>
      </c>
      <c r="AF17" s="72">
        <f t="shared" si="3"/>
        <v>9213.28947368421</v>
      </c>
      <c r="AG17" s="73">
        <f t="shared" si="6"/>
        <v>11050.76923076923</v>
      </c>
      <c r="AH17" s="74">
        <f t="shared" si="4"/>
        <v>5232.083333333333</v>
      </c>
    </row>
    <row r="18" spans="1:34" ht="34.5" customHeight="1">
      <c r="A18" s="5"/>
      <c r="B18" s="37" t="s">
        <v>30</v>
      </c>
      <c r="C18" s="38" t="s">
        <v>93</v>
      </c>
      <c r="D18" s="16">
        <f t="shared" si="7"/>
        <v>29137303.599999994</v>
      </c>
      <c r="E18" s="3">
        <v>12336904.749999994</v>
      </c>
      <c r="F18" s="18">
        <v>16800398.849999998</v>
      </c>
      <c r="G18" s="5"/>
      <c r="I18" s="5"/>
      <c r="J18" s="37" t="s">
        <v>30</v>
      </c>
      <c r="K18" s="38" t="s">
        <v>93</v>
      </c>
      <c r="L18" s="16">
        <f t="shared" si="8"/>
        <v>23079730.81499999</v>
      </c>
      <c r="M18" s="3">
        <v>10165644.349999988</v>
      </c>
      <c r="N18" s="18">
        <v>12914086.465000004</v>
      </c>
      <c r="O18" s="5"/>
      <c r="P18" s="5"/>
      <c r="R18" s="37" t="s">
        <v>30</v>
      </c>
      <c r="S18" s="38" t="s">
        <v>93</v>
      </c>
      <c r="T18" s="16">
        <f t="shared" si="0"/>
        <v>6057572.785000004</v>
      </c>
      <c r="U18" s="3">
        <f t="shared" si="1"/>
        <v>2171260.400000006</v>
      </c>
      <c r="V18" s="18">
        <f t="shared" si="2"/>
        <v>3886312.384999994</v>
      </c>
      <c r="W18" s="5"/>
      <c r="X18" s="37" t="s">
        <v>30</v>
      </c>
      <c r="Y18" s="38" t="s">
        <v>93</v>
      </c>
      <c r="Z18" s="16">
        <f t="shared" si="5"/>
        <v>3097</v>
      </c>
      <c r="AA18" s="3">
        <v>753</v>
      </c>
      <c r="AB18" s="18">
        <v>2344</v>
      </c>
      <c r="AD18" s="37" t="s">
        <v>30</v>
      </c>
      <c r="AE18" s="38" t="s">
        <v>93</v>
      </c>
      <c r="AF18" s="72">
        <f t="shared" si="3"/>
        <v>1955.9485905715221</v>
      </c>
      <c r="AG18" s="73">
        <f t="shared" si="6"/>
        <v>2883.479946879158</v>
      </c>
      <c r="AH18" s="74">
        <f t="shared" si="4"/>
        <v>1657.983099402728</v>
      </c>
    </row>
    <row r="19" spans="1:34" ht="21.75" customHeight="1">
      <c r="A19" s="5"/>
      <c r="B19" s="37" t="s">
        <v>31</v>
      </c>
      <c r="C19" s="38" t="s">
        <v>94</v>
      </c>
      <c r="D19" s="16">
        <f t="shared" si="7"/>
        <v>646595</v>
      </c>
      <c r="E19" s="3">
        <v>639440</v>
      </c>
      <c r="F19" s="18">
        <v>7155</v>
      </c>
      <c r="G19" s="5"/>
      <c r="I19" s="5"/>
      <c r="J19" s="37" t="s">
        <v>31</v>
      </c>
      <c r="K19" s="38" t="s">
        <v>94</v>
      </c>
      <c r="L19" s="16">
        <f t="shared" si="8"/>
        <v>548424.6500000001</v>
      </c>
      <c r="M19" s="3">
        <v>544004.6500000001</v>
      </c>
      <c r="N19" s="18">
        <v>4420</v>
      </c>
      <c r="O19" s="5"/>
      <c r="P19" s="5"/>
      <c r="R19" s="37" t="s">
        <v>31</v>
      </c>
      <c r="S19" s="38" t="s">
        <v>94</v>
      </c>
      <c r="T19" s="16">
        <f t="shared" si="0"/>
        <v>98170.34999999986</v>
      </c>
      <c r="U19" s="3">
        <f t="shared" si="1"/>
        <v>95435.34999999986</v>
      </c>
      <c r="V19" s="18">
        <f t="shared" si="2"/>
        <v>2735</v>
      </c>
      <c r="W19" s="5"/>
      <c r="X19" s="37" t="s">
        <v>31</v>
      </c>
      <c r="Y19" s="38" t="s">
        <v>94</v>
      </c>
      <c r="Z19" s="16">
        <f t="shared" si="5"/>
        <v>31</v>
      </c>
      <c r="AA19" s="3">
        <v>28</v>
      </c>
      <c r="AB19" s="18">
        <v>3</v>
      </c>
      <c r="AD19" s="37" t="s">
        <v>31</v>
      </c>
      <c r="AE19" s="38" t="s">
        <v>94</v>
      </c>
      <c r="AF19" s="72">
        <f t="shared" si="3"/>
        <v>3166.785483870963</v>
      </c>
      <c r="AG19" s="73">
        <f t="shared" si="6"/>
        <v>3408.405357142852</v>
      </c>
      <c r="AH19" s="74">
        <f t="shared" si="4"/>
        <v>911.6666666666666</v>
      </c>
    </row>
    <row r="20" spans="1:34" ht="24" customHeight="1">
      <c r="A20" s="5"/>
      <c r="B20" s="37" t="s">
        <v>32</v>
      </c>
      <c r="C20" s="38" t="s">
        <v>95</v>
      </c>
      <c r="D20" s="16">
        <f t="shared" si="7"/>
        <v>19353500.000000004</v>
      </c>
      <c r="E20" s="3">
        <v>11647747.500000002</v>
      </c>
      <c r="F20" s="18">
        <v>7705752.500000001</v>
      </c>
      <c r="G20" s="5"/>
      <c r="I20" s="5"/>
      <c r="J20" s="37" t="s">
        <v>32</v>
      </c>
      <c r="K20" s="38" t="s">
        <v>95</v>
      </c>
      <c r="L20" s="16">
        <f t="shared" si="8"/>
        <v>18279307.000000004</v>
      </c>
      <c r="M20" s="3">
        <v>11364270.500000006</v>
      </c>
      <c r="N20" s="18">
        <v>6915036.499999999</v>
      </c>
      <c r="O20" s="5"/>
      <c r="P20" s="5"/>
      <c r="R20" s="37" t="s">
        <v>32</v>
      </c>
      <c r="S20" s="38" t="s">
        <v>95</v>
      </c>
      <c r="T20" s="16">
        <f t="shared" si="0"/>
        <v>1074193</v>
      </c>
      <c r="U20" s="3">
        <f t="shared" si="1"/>
        <v>283476.9999999963</v>
      </c>
      <c r="V20" s="18">
        <f t="shared" si="2"/>
        <v>790716.0000000019</v>
      </c>
      <c r="W20" s="5"/>
      <c r="X20" s="37" t="s">
        <v>32</v>
      </c>
      <c r="Y20" s="38" t="s">
        <v>95</v>
      </c>
      <c r="Z20" s="16">
        <f t="shared" si="5"/>
        <v>215</v>
      </c>
      <c r="AA20" s="3">
        <v>55</v>
      </c>
      <c r="AB20" s="18">
        <v>160</v>
      </c>
      <c r="AD20" s="37" t="s">
        <v>32</v>
      </c>
      <c r="AE20" s="38" t="s">
        <v>95</v>
      </c>
      <c r="AF20" s="72">
        <f t="shared" si="3"/>
        <v>4996.246511627907</v>
      </c>
      <c r="AG20" s="73">
        <f t="shared" si="6"/>
        <v>5154.127272727205</v>
      </c>
      <c r="AH20" s="74">
        <f t="shared" si="4"/>
        <v>4941.975000000011</v>
      </c>
    </row>
    <row r="21" spans="1:34" ht="24.75" customHeight="1">
      <c r="A21" s="5"/>
      <c r="B21" s="37" t="s">
        <v>33</v>
      </c>
      <c r="C21" s="38" t="s">
        <v>96</v>
      </c>
      <c r="D21" s="16">
        <f t="shared" si="7"/>
        <v>0</v>
      </c>
      <c r="E21" s="3">
        <v>0</v>
      </c>
      <c r="F21" s="18">
        <v>0</v>
      </c>
      <c r="G21" s="5"/>
      <c r="I21" s="5"/>
      <c r="J21" s="37" t="s">
        <v>33</v>
      </c>
      <c r="K21" s="38" t="s">
        <v>96</v>
      </c>
      <c r="L21" s="16">
        <f t="shared" si="8"/>
        <v>0</v>
      </c>
      <c r="M21" s="3">
        <v>0</v>
      </c>
      <c r="N21" s="18">
        <v>0</v>
      </c>
      <c r="O21" s="5"/>
      <c r="P21" s="5"/>
      <c r="R21" s="37" t="s">
        <v>33</v>
      </c>
      <c r="S21" s="38" t="s">
        <v>96</v>
      </c>
      <c r="T21" s="16">
        <f t="shared" si="0"/>
        <v>0</v>
      </c>
      <c r="U21" s="3">
        <f t="shared" si="1"/>
        <v>0</v>
      </c>
      <c r="V21" s="18">
        <f t="shared" si="2"/>
        <v>0</v>
      </c>
      <c r="W21" s="5"/>
      <c r="X21" s="37" t="s">
        <v>33</v>
      </c>
      <c r="Y21" s="38" t="s">
        <v>96</v>
      </c>
      <c r="Z21" s="16">
        <f t="shared" si="5"/>
        <v>0</v>
      </c>
      <c r="AA21" s="3">
        <v>0</v>
      </c>
      <c r="AB21" s="18">
        <v>0</v>
      </c>
      <c r="AD21" s="37" t="s">
        <v>33</v>
      </c>
      <c r="AE21" s="41" t="s">
        <v>96</v>
      </c>
      <c r="AF21" s="72" t="s">
        <v>127</v>
      </c>
      <c r="AG21" s="73" t="s">
        <v>127</v>
      </c>
      <c r="AH21" s="74" t="s">
        <v>127</v>
      </c>
    </row>
    <row r="22" spans="1:34" ht="31.5" customHeight="1">
      <c r="A22" s="5"/>
      <c r="B22" s="37" t="s">
        <v>34</v>
      </c>
      <c r="C22" s="38" t="s">
        <v>97</v>
      </c>
      <c r="D22" s="16">
        <f t="shared" si="7"/>
        <v>239470.49999999997</v>
      </c>
      <c r="E22" s="3">
        <v>195087.99999999997</v>
      </c>
      <c r="F22" s="18">
        <v>44382.5</v>
      </c>
      <c r="G22" s="5"/>
      <c r="I22" s="5"/>
      <c r="J22" s="37" t="s">
        <v>34</v>
      </c>
      <c r="K22" s="38" t="s">
        <v>97</v>
      </c>
      <c r="L22" s="16">
        <f t="shared" si="8"/>
        <v>161507.99999999997</v>
      </c>
      <c r="M22" s="3">
        <v>134218.49999999997</v>
      </c>
      <c r="N22" s="18">
        <v>27289.5</v>
      </c>
      <c r="O22" s="5"/>
      <c r="P22" s="5"/>
      <c r="R22" s="37" t="s">
        <v>34</v>
      </c>
      <c r="S22" s="38" t="s">
        <v>97</v>
      </c>
      <c r="T22" s="16">
        <f t="shared" si="0"/>
        <v>77962.5</v>
      </c>
      <c r="U22" s="3">
        <f t="shared" si="1"/>
        <v>60869.5</v>
      </c>
      <c r="V22" s="18">
        <f t="shared" si="2"/>
        <v>17093</v>
      </c>
      <c r="W22" s="5"/>
      <c r="X22" s="37" t="s">
        <v>34</v>
      </c>
      <c r="Y22" s="38" t="s">
        <v>97</v>
      </c>
      <c r="Z22" s="16">
        <f t="shared" si="5"/>
        <v>33</v>
      </c>
      <c r="AA22" s="3">
        <v>27</v>
      </c>
      <c r="AB22" s="18">
        <v>6</v>
      </c>
      <c r="AD22" s="37" t="s">
        <v>34</v>
      </c>
      <c r="AE22" s="38" t="s">
        <v>97</v>
      </c>
      <c r="AF22" s="72">
        <f t="shared" si="3"/>
        <v>2362.5</v>
      </c>
      <c r="AG22" s="73">
        <f t="shared" si="6"/>
        <v>2254.425925925926</v>
      </c>
      <c r="AH22" s="74">
        <f t="shared" si="4"/>
        <v>2848.8333333333335</v>
      </c>
    </row>
    <row r="23" spans="1:34" ht="33" customHeight="1">
      <c r="A23" s="5"/>
      <c r="B23" s="37" t="s">
        <v>35</v>
      </c>
      <c r="C23" s="38" t="s">
        <v>98</v>
      </c>
      <c r="D23" s="16">
        <f t="shared" si="7"/>
        <v>2935702.2500000005</v>
      </c>
      <c r="E23" s="3">
        <v>1715626.7500000005</v>
      </c>
      <c r="F23" s="18">
        <v>1220075.5</v>
      </c>
      <c r="G23" s="5"/>
      <c r="I23" s="5"/>
      <c r="J23" s="37" t="s">
        <v>35</v>
      </c>
      <c r="K23" s="38" t="s">
        <v>98</v>
      </c>
      <c r="L23" s="16">
        <f t="shared" si="8"/>
        <v>1640308.7199999997</v>
      </c>
      <c r="M23" s="3">
        <v>1028099.5499999998</v>
      </c>
      <c r="N23" s="18">
        <v>612209.1699999999</v>
      </c>
      <c r="O23" s="5"/>
      <c r="P23" s="5"/>
      <c r="R23" s="37" t="s">
        <v>35</v>
      </c>
      <c r="S23" s="38" t="s">
        <v>98</v>
      </c>
      <c r="T23" s="16">
        <f t="shared" si="0"/>
        <v>1295393.5300000007</v>
      </c>
      <c r="U23" s="3">
        <f t="shared" si="1"/>
        <v>687527.2000000007</v>
      </c>
      <c r="V23" s="18">
        <f t="shared" si="2"/>
        <v>607866.3300000001</v>
      </c>
      <c r="W23" s="5"/>
      <c r="X23" s="37" t="s">
        <v>35</v>
      </c>
      <c r="Y23" s="38" t="s">
        <v>98</v>
      </c>
      <c r="Z23" s="16">
        <f t="shared" si="5"/>
        <v>249</v>
      </c>
      <c r="AA23" s="3">
        <v>138</v>
      </c>
      <c r="AB23" s="18">
        <v>111</v>
      </c>
      <c r="AD23" s="37" t="s">
        <v>35</v>
      </c>
      <c r="AE23" s="38" t="s">
        <v>98</v>
      </c>
      <c r="AF23" s="72">
        <f t="shared" si="3"/>
        <v>5202.383654618477</v>
      </c>
      <c r="AG23" s="73">
        <f t="shared" si="6"/>
        <v>4982.081159420294</v>
      </c>
      <c r="AH23" s="74">
        <f t="shared" si="4"/>
        <v>5476.273243243244</v>
      </c>
    </row>
    <row r="24" spans="1:34" ht="27" customHeight="1">
      <c r="A24" s="5"/>
      <c r="B24" s="37" t="s">
        <v>36</v>
      </c>
      <c r="C24" s="38" t="s">
        <v>99</v>
      </c>
      <c r="D24" s="16">
        <f t="shared" si="7"/>
        <v>4759765.199999999</v>
      </c>
      <c r="E24" s="3">
        <v>4362281.4799999995</v>
      </c>
      <c r="F24" s="18">
        <v>397483.72000000003</v>
      </c>
      <c r="G24" s="5"/>
      <c r="I24" s="5"/>
      <c r="J24" s="37" t="s">
        <v>36</v>
      </c>
      <c r="K24" s="38" t="s">
        <v>99</v>
      </c>
      <c r="L24" s="16">
        <f t="shared" si="8"/>
        <v>4557879.029999998</v>
      </c>
      <c r="M24" s="3">
        <v>4170484.039999998</v>
      </c>
      <c r="N24" s="18">
        <v>387394.99</v>
      </c>
      <c r="O24" s="5"/>
      <c r="P24" s="5"/>
      <c r="R24" s="37" t="s">
        <v>36</v>
      </c>
      <c r="S24" s="38" t="s">
        <v>99</v>
      </c>
      <c r="T24" s="16">
        <f t="shared" si="0"/>
        <v>201886.17000000086</v>
      </c>
      <c r="U24" s="3">
        <f t="shared" si="1"/>
        <v>191797.44000000134</v>
      </c>
      <c r="V24" s="18">
        <f t="shared" si="2"/>
        <v>10088.73000000004</v>
      </c>
      <c r="W24" s="5"/>
      <c r="X24" s="37" t="s">
        <v>36</v>
      </c>
      <c r="Y24" s="38" t="s">
        <v>99</v>
      </c>
      <c r="Z24" s="16">
        <f t="shared" si="5"/>
        <v>480</v>
      </c>
      <c r="AA24" s="3">
        <v>431</v>
      </c>
      <c r="AB24" s="18">
        <v>49</v>
      </c>
      <c r="AD24" s="37" t="s">
        <v>36</v>
      </c>
      <c r="AE24" s="38" t="s">
        <v>99</v>
      </c>
      <c r="AF24" s="72">
        <f t="shared" si="3"/>
        <v>420.5961875000018</v>
      </c>
      <c r="AG24" s="73">
        <f t="shared" si="6"/>
        <v>445.00566125290334</v>
      </c>
      <c r="AH24" s="74">
        <f t="shared" si="4"/>
        <v>205.89244897959264</v>
      </c>
    </row>
    <row r="25" spans="1:34" ht="33" customHeight="1">
      <c r="A25" s="5"/>
      <c r="B25" s="37" t="s">
        <v>37</v>
      </c>
      <c r="C25" s="38" t="s">
        <v>100</v>
      </c>
      <c r="D25" s="16">
        <f t="shared" si="7"/>
        <v>2050844.5</v>
      </c>
      <c r="E25" s="3">
        <v>1724103.1</v>
      </c>
      <c r="F25" s="18">
        <v>326741.4</v>
      </c>
      <c r="G25" s="5"/>
      <c r="I25" s="5"/>
      <c r="J25" s="37" t="s">
        <v>37</v>
      </c>
      <c r="K25" s="38" t="s">
        <v>100</v>
      </c>
      <c r="L25" s="16">
        <f t="shared" si="8"/>
        <v>1605622.9699999997</v>
      </c>
      <c r="M25" s="3">
        <v>1344155.4699999997</v>
      </c>
      <c r="N25" s="18">
        <v>261467.5</v>
      </c>
      <c r="O25" s="5"/>
      <c r="P25" s="5"/>
      <c r="R25" s="37" t="s">
        <v>37</v>
      </c>
      <c r="S25" s="38" t="s">
        <v>100</v>
      </c>
      <c r="T25" s="16">
        <f t="shared" si="0"/>
        <v>445221.53000000026</v>
      </c>
      <c r="U25" s="3">
        <f t="shared" si="1"/>
        <v>379947.63000000035</v>
      </c>
      <c r="V25" s="18">
        <f t="shared" si="2"/>
        <v>65273.90000000002</v>
      </c>
      <c r="W25" s="5"/>
      <c r="X25" s="37" t="s">
        <v>37</v>
      </c>
      <c r="Y25" s="38" t="s">
        <v>100</v>
      </c>
      <c r="Z25" s="16">
        <f t="shared" si="5"/>
        <v>205</v>
      </c>
      <c r="AA25" s="3">
        <v>177</v>
      </c>
      <c r="AB25" s="18">
        <v>28</v>
      </c>
      <c r="AD25" s="37" t="s">
        <v>37</v>
      </c>
      <c r="AE25" s="38" t="s">
        <v>100</v>
      </c>
      <c r="AF25" s="72">
        <f t="shared" si="3"/>
        <v>2171.812341463416</v>
      </c>
      <c r="AG25" s="73">
        <f t="shared" si="6"/>
        <v>2146.596779661019</v>
      </c>
      <c r="AH25" s="74">
        <f t="shared" si="4"/>
        <v>2331.2107142857153</v>
      </c>
    </row>
    <row r="26" spans="1:34" ht="15" customHeight="1">
      <c r="A26" s="5"/>
      <c r="B26" s="37" t="s">
        <v>38</v>
      </c>
      <c r="C26" s="38" t="s">
        <v>101</v>
      </c>
      <c r="D26" s="16">
        <f t="shared" si="7"/>
        <v>3419461.0199999996</v>
      </c>
      <c r="E26" s="3">
        <v>2739761.3999999994</v>
      </c>
      <c r="F26" s="18">
        <v>679699.62</v>
      </c>
      <c r="G26" s="5"/>
      <c r="I26" s="5"/>
      <c r="J26" s="37" t="s">
        <v>38</v>
      </c>
      <c r="K26" s="38" t="s">
        <v>101</v>
      </c>
      <c r="L26" s="16">
        <f t="shared" si="8"/>
        <v>2261989.24</v>
      </c>
      <c r="M26" s="3">
        <v>1630889.5</v>
      </c>
      <c r="N26" s="18">
        <v>631099.74</v>
      </c>
      <c r="O26" s="5"/>
      <c r="P26" s="5"/>
      <c r="R26" s="37" t="s">
        <v>38</v>
      </c>
      <c r="S26" s="38" t="s">
        <v>101</v>
      </c>
      <c r="T26" s="16">
        <f t="shared" si="0"/>
        <v>1157471.7799999993</v>
      </c>
      <c r="U26" s="3">
        <f t="shared" si="1"/>
        <v>1108871.8999999994</v>
      </c>
      <c r="V26" s="18">
        <f t="shared" si="2"/>
        <v>48599.880000000005</v>
      </c>
      <c r="W26" s="5"/>
      <c r="X26" s="37" t="s">
        <v>38</v>
      </c>
      <c r="Y26" s="38" t="s">
        <v>101</v>
      </c>
      <c r="Z26" s="16">
        <f t="shared" si="5"/>
        <v>26</v>
      </c>
      <c r="AA26" s="3">
        <v>18</v>
      </c>
      <c r="AB26" s="18">
        <v>8</v>
      </c>
      <c r="AD26" s="37" t="s">
        <v>38</v>
      </c>
      <c r="AE26" s="38" t="s">
        <v>101</v>
      </c>
      <c r="AF26" s="72">
        <f t="shared" si="3"/>
        <v>44518.14538461536</v>
      </c>
      <c r="AG26" s="73">
        <f t="shared" si="6"/>
        <v>61603.99444444441</v>
      </c>
      <c r="AH26" s="74">
        <f t="shared" si="4"/>
        <v>6074.985000000001</v>
      </c>
    </row>
    <row r="27" spans="1:34" ht="27" customHeight="1">
      <c r="A27" s="5"/>
      <c r="B27" s="39" t="s">
        <v>39</v>
      </c>
      <c r="C27" s="40" t="s">
        <v>102</v>
      </c>
      <c r="D27" s="12">
        <f t="shared" si="7"/>
        <v>8581655.979999993</v>
      </c>
      <c r="E27" s="4">
        <v>6401582.229999994</v>
      </c>
      <c r="F27" s="19">
        <v>2180073.75</v>
      </c>
      <c r="G27" s="5"/>
      <c r="I27" s="5"/>
      <c r="J27" s="39" t="s">
        <v>39</v>
      </c>
      <c r="K27" s="40" t="s">
        <v>102</v>
      </c>
      <c r="L27" s="12">
        <f t="shared" si="8"/>
        <v>6076771.969999997</v>
      </c>
      <c r="M27" s="4">
        <v>4696777.919999997</v>
      </c>
      <c r="N27" s="19">
        <v>1379994.05</v>
      </c>
      <c r="O27" s="5"/>
      <c r="P27" s="5"/>
      <c r="R27" s="39" t="s">
        <v>39</v>
      </c>
      <c r="S27" s="40" t="s">
        <v>102</v>
      </c>
      <c r="T27" s="12">
        <f t="shared" si="0"/>
        <v>2504884.009999996</v>
      </c>
      <c r="U27" s="4">
        <f t="shared" si="1"/>
        <v>1704804.3099999968</v>
      </c>
      <c r="V27" s="19">
        <f t="shared" si="2"/>
        <v>800079.7</v>
      </c>
      <c r="W27" s="5"/>
      <c r="X27" s="39" t="s">
        <v>39</v>
      </c>
      <c r="Y27" s="40" t="s">
        <v>102</v>
      </c>
      <c r="Z27" s="12">
        <f t="shared" si="5"/>
        <v>1456</v>
      </c>
      <c r="AA27" s="4">
        <v>989</v>
      </c>
      <c r="AB27" s="19">
        <v>467</v>
      </c>
      <c r="AD27" s="39" t="s">
        <v>39</v>
      </c>
      <c r="AE27" s="40" t="s">
        <v>102</v>
      </c>
      <c r="AF27" s="75">
        <f t="shared" si="3"/>
        <v>1720.3873695054917</v>
      </c>
      <c r="AG27" s="76">
        <f t="shared" si="6"/>
        <v>1723.7657330636976</v>
      </c>
      <c r="AH27" s="77">
        <f t="shared" si="4"/>
        <v>1713.2327623126337</v>
      </c>
    </row>
    <row r="28" spans="1:34" ht="6" customHeight="1">
      <c r="A28" s="5"/>
      <c r="B28" s="22"/>
      <c r="C28" s="13"/>
      <c r="D28" s="3"/>
      <c r="E28" s="3"/>
      <c r="F28" s="3"/>
      <c r="G28" s="5"/>
      <c r="I28" s="5"/>
      <c r="J28" s="22"/>
      <c r="K28" s="13"/>
      <c r="L28" s="3"/>
      <c r="M28" s="3"/>
      <c r="N28" s="3"/>
      <c r="O28" s="5"/>
      <c r="P28" s="5"/>
      <c r="R28" s="22"/>
      <c r="S28" s="13"/>
      <c r="T28" s="3"/>
      <c r="U28" s="3"/>
      <c r="V28" s="3"/>
      <c r="W28" s="5"/>
      <c r="X28" s="22"/>
      <c r="Y28" s="13"/>
      <c r="Z28" s="3"/>
      <c r="AA28" s="3"/>
      <c r="AB28" s="3"/>
      <c r="AD28" s="22"/>
      <c r="AE28" s="13"/>
      <c r="AF28" s="3"/>
      <c r="AG28" s="3"/>
      <c r="AH28" s="3"/>
    </row>
    <row r="29" spans="1:34" ht="12" customHeight="1">
      <c r="A29" s="5"/>
      <c r="B29" s="25" t="s">
        <v>143</v>
      </c>
      <c r="C29" s="13"/>
      <c r="D29" s="3"/>
      <c r="E29" s="3"/>
      <c r="F29" s="3"/>
      <c r="G29" s="5"/>
      <c r="I29" s="5"/>
      <c r="J29" s="25" t="s">
        <v>144</v>
      </c>
      <c r="K29" s="13"/>
      <c r="L29" s="3"/>
      <c r="M29" s="3"/>
      <c r="N29" s="3"/>
      <c r="O29" s="5"/>
      <c r="P29" s="5"/>
      <c r="R29" s="25" t="s">
        <v>72</v>
      </c>
      <c r="S29" s="5"/>
      <c r="T29" s="3"/>
      <c r="U29" s="3"/>
      <c r="V29" s="3"/>
      <c r="W29" s="5"/>
      <c r="X29" s="25" t="s">
        <v>72</v>
      </c>
      <c r="Y29" s="5"/>
      <c r="Z29" s="3"/>
      <c r="AA29" s="3"/>
      <c r="AB29" s="3"/>
      <c r="AD29" s="25" t="s">
        <v>72</v>
      </c>
      <c r="AE29" s="5"/>
      <c r="AF29" s="3"/>
      <c r="AG29" s="3"/>
      <c r="AH29" s="3"/>
    </row>
    <row r="30" spans="1:34" ht="12" customHeight="1">
      <c r="A30" s="5"/>
      <c r="B30" s="25" t="s">
        <v>145</v>
      </c>
      <c r="C30" s="13"/>
      <c r="D30" s="3"/>
      <c r="E30" s="3"/>
      <c r="F30" s="3"/>
      <c r="G30" s="5"/>
      <c r="I30" s="5"/>
      <c r="J30" s="25" t="s">
        <v>146</v>
      </c>
      <c r="K30" s="13"/>
      <c r="L30" s="3"/>
      <c r="M30" s="3"/>
      <c r="N30" s="3"/>
      <c r="O30" s="5"/>
      <c r="P30" s="5"/>
      <c r="R30" s="25" t="s">
        <v>121</v>
      </c>
      <c r="S30" s="5"/>
      <c r="T30" s="3"/>
      <c r="U30" s="3"/>
      <c r="V30" s="3"/>
      <c r="W30" s="5"/>
      <c r="X30" s="25" t="s">
        <v>121</v>
      </c>
      <c r="Y30" s="5"/>
      <c r="Z30" s="3"/>
      <c r="AA30" s="3"/>
      <c r="AB30" s="3"/>
      <c r="AD30" s="25" t="s">
        <v>121</v>
      </c>
      <c r="AE30" s="5"/>
      <c r="AF30" s="3"/>
      <c r="AG30" s="3"/>
      <c r="AH30" s="3"/>
    </row>
    <row r="31" spans="1:34" ht="12" customHeight="1">
      <c r="A31" s="5"/>
      <c r="B31" s="25" t="s">
        <v>107</v>
      </c>
      <c r="C31" s="13"/>
      <c r="D31" s="3"/>
      <c r="E31" s="3"/>
      <c r="F31" s="3"/>
      <c r="G31" s="5"/>
      <c r="I31" s="5"/>
      <c r="J31" s="25" t="s">
        <v>107</v>
      </c>
      <c r="K31" s="13"/>
      <c r="L31" s="3"/>
      <c r="M31" s="3"/>
      <c r="N31" s="3"/>
      <c r="O31" s="5"/>
      <c r="P31" s="5"/>
      <c r="R31" s="25" t="s">
        <v>122</v>
      </c>
      <c r="S31" s="5"/>
      <c r="T31" s="5"/>
      <c r="U31" s="3"/>
      <c r="V31" s="3"/>
      <c r="W31" s="5"/>
      <c r="X31" s="25" t="s">
        <v>122</v>
      </c>
      <c r="Y31" s="5"/>
      <c r="Z31" s="5"/>
      <c r="AA31" s="3"/>
      <c r="AB31" s="3"/>
      <c r="AD31" s="25" t="s">
        <v>122</v>
      </c>
      <c r="AE31" s="5"/>
      <c r="AF31" s="5"/>
      <c r="AG31" s="3"/>
      <c r="AH31" s="3"/>
    </row>
    <row r="32" spans="1:34" ht="12" customHeight="1">
      <c r="A32" s="5"/>
      <c r="B32" s="25" t="s">
        <v>108</v>
      </c>
      <c r="C32" s="13"/>
      <c r="D32" s="3"/>
      <c r="E32" s="3"/>
      <c r="F32" s="3"/>
      <c r="G32" s="5"/>
      <c r="I32" s="5"/>
      <c r="J32" s="25" t="s">
        <v>108</v>
      </c>
      <c r="K32" s="13"/>
      <c r="L32" s="3"/>
      <c r="M32" s="3"/>
      <c r="N32" s="3"/>
      <c r="O32" s="5"/>
      <c r="P32" s="5"/>
      <c r="R32" s="25" t="s">
        <v>107</v>
      </c>
      <c r="S32" s="13"/>
      <c r="U32" s="3"/>
      <c r="V32" s="3"/>
      <c r="W32" s="5"/>
      <c r="X32" s="29" t="s">
        <v>110</v>
      </c>
      <c r="Y32" s="13"/>
      <c r="AA32" s="3"/>
      <c r="AB32" s="3"/>
      <c r="AD32" s="25" t="s">
        <v>110</v>
      </c>
      <c r="AE32" s="13"/>
      <c r="AG32" s="3"/>
      <c r="AH32" s="3"/>
    </row>
    <row r="33" spans="1:34" ht="12" customHeight="1">
      <c r="A33" s="5"/>
      <c r="B33" s="26" t="s">
        <v>41</v>
      </c>
      <c r="C33" s="13"/>
      <c r="D33" s="3"/>
      <c r="E33" s="3"/>
      <c r="F33" s="3"/>
      <c r="G33" s="5"/>
      <c r="I33" s="5"/>
      <c r="J33" s="26" t="s">
        <v>41</v>
      </c>
      <c r="K33" s="13"/>
      <c r="L33" s="3"/>
      <c r="M33" s="3"/>
      <c r="N33" s="3"/>
      <c r="O33" s="5"/>
      <c r="P33" s="5"/>
      <c r="R33" s="25" t="s">
        <v>108</v>
      </c>
      <c r="S33" s="13"/>
      <c r="U33" s="3"/>
      <c r="V33" s="3"/>
      <c r="W33" s="5"/>
      <c r="X33" s="29" t="s">
        <v>109</v>
      </c>
      <c r="Y33" s="13"/>
      <c r="AA33" s="3"/>
      <c r="AB33" s="3"/>
      <c r="AD33" s="25" t="s">
        <v>109</v>
      </c>
      <c r="AE33" s="13"/>
      <c r="AG33" s="3"/>
      <c r="AH33" s="3"/>
    </row>
    <row r="34" spans="1:30" ht="12" customHeight="1">
      <c r="A34" s="5"/>
      <c r="B34" s="26" t="s">
        <v>71</v>
      </c>
      <c r="C34" s="13"/>
      <c r="D34" s="3"/>
      <c r="E34" s="3"/>
      <c r="F34" s="3"/>
      <c r="G34" s="5"/>
      <c r="I34" s="5"/>
      <c r="J34" s="26" t="s">
        <v>71</v>
      </c>
      <c r="K34" s="13"/>
      <c r="L34" s="22"/>
      <c r="M34" s="22"/>
      <c r="N34" s="22"/>
      <c r="O34" s="5"/>
      <c r="P34" s="5"/>
      <c r="R34" s="26" t="s">
        <v>41</v>
      </c>
      <c r="S34" s="13"/>
      <c r="T34" s="22"/>
      <c r="U34" s="22"/>
      <c r="V34" s="22"/>
      <c r="W34" s="5"/>
      <c r="X34" s="26" t="s">
        <v>41</v>
      </c>
      <c r="AD34" s="26" t="s">
        <v>41</v>
      </c>
    </row>
    <row r="35" spans="1:30" ht="12" customHeight="1">
      <c r="A35" s="5"/>
      <c r="C35" s="13"/>
      <c r="D35" s="3"/>
      <c r="E35" s="3"/>
      <c r="F35" s="3"/>
      <c r="G35" s="5"/>
      <c r="I35" s="5"/>
      <c r="J35" s="23"/>
      <c r="K35" s="13"/>
      <c r="L35" s="23"/>
      <c r="M35" s="23"/>
      <c r="N35" s="23"/>
      <c r="O35" s="5"/>
      <c r="P35" s="5"/>
      <c r="R35" s="27" t="s">
        <v>71</v>
      </c>
      <c r="S35" s="13"/>
      <c r="T35" s="22"/>
      <c r="U35" s="22"/>
      <c r="V35" s="22"/>
      <c r="W35" s="5"/>
      <c r="X35" s="27" t="s">
        <v>71</v>
      </c>
      <c r="AD35" s="26" t="s">
        <v>71</v>
      </c>
    </row>
    <row r="36" spans="3:22" ht="12" customHeight="1">
      <c r="C36" s="13"/>
      <c r="D36" s="3"/>
      <c r="E36" s="3"/>
      <c r="F36" s="3"/>
      <c r="J36" s="23"/>
      <c r="K36" s="23"/>
      <c r="L36" s="23"/>
      <c r="M36" s="23"/>
      <c r="N36" s="23"/>
      <c r="S36" s="13"/>
      <c r="T36" s="23"/>
      <c r="U36" s="23"/>
      <c r="V36" s="23"/>
    </row>
    <row r="37" spans="3:22" ht="15">
      <c r="C37" s="13"/>
      <c r="D37" s="3"/>
      <c r="E37" s="3"/>
      <c r="F37" s="3"/>
      <c r="J37" s="23"/>
      <c r="K37" s="23"/>
      <c r="L37" s="23"/>
      <c r="M37" s="23"/>
      <c r="N37" s="23"/>
      <c r="S37" s="23"/>
      <c r="T37" s="23"/>
      <c r="U37" s="23"/>
      <c r="V37" s="23"/>
    </row>
    <row r="38" spans="2:22" ht="15">
      <c r="B38" s="22"/>
      <c r="C38" s="13"/>
      <c r="D38" s="22"/>
      <c r="E38" s="22"/>
      <c r="F38" s="22"/>
      <c r="J38" s="23"/>
      <c r="K38" s="23"/>
      <c r="L38" s="23"/>
      <c r="M38" s="23"/>
      <c r="N38" s="23"/>
      <c r="R38" s="23"/>
      <c r="S38" s="23"/>
      <c r="T38" s="23"/>
      <c r="U38" s="23"/>
      <c r="V38" s="23"/>
    </row>
    <row r="39" spans="2:22" ht="15">
      <c r="B39" s="22"/>
      <c r="C39" s="13"/>
      <c r="D39" s="22"/>
      <c r="E39" s="22"/>
      <c r="F39" s="22"/>
      <c r="J39" s="23"/>
      <c r="K39" s="23"/>
      <c r="L39" s="23"/>
      <c r="M39" s="23"/>
      <c r="N39" s="23"/>
      <c r="R39" s="23"/>
      <c r="S39" s="23"/>
      <c r="T39" s="23"/>
      <c r="U39" s="23"/>
      <c r="V39" s="23"/>
    </row>
    <row r="40" spans="2:22" ht="15">
      <c r="B40" s="23"/>
      <c r="C40" s="13"/>
      <c r="D40" s="23"/>
      <c r="E40" s="23"/>
      <c r="F40" s="23"/>
      <c r="R40" s="23"/>
      <c r="S40" s="23"/>
      <c r="T40" s="23"/>
      <c r="U40" s="23"/>
      <c r="V40" s="23"/>
    </row>
    <row r="41" spans="2:6" ht="12.75">
      <c r="B41" s="23"/>
      <c r="C41" s="23"/>
      <c r="D41" s="23"/>
      <c r="E41" s="23"/>
      <c r="F41" s="23"/>
    </row>
    <row r="42" spans="2:6" ht="12.75">
      <c r="B42" s="23"/>
      <c r="C42" s="23"/>
      <c r="D42" s="23"/>
      <c r="E42" s="23"/>
      <c r="F42" s="23"/>
    </row>
    <row r="43" spans="2:6" ht="12.75">
      <c r="B43" s="23"/>
      <c r="C43" s="23"/>
      <c r="D43" s="23"/>
      <c r="E43" s="23"/>
      <c r="F43" s="23"/>
    </row>
    <row r="44" spans="2:6" ht="12.75">
      <c r="B44" s="23"/>
      <c r="C44" s="23"/>
      <c r="D44" s="23"/>
      <c r="E44" s="23"/>
      <c r="F44" s="23"/>
    </row>
  </sheetData>
  <sheetProtection/>
  <mergeCells count="10">
    <mergeCell ref="B5:C7"/>
    <mergeCell ref="D5:F5"/>
    <mergeCell ref="X5:Y7"/>
    <mergeCell ref="Z5:AB5"/>
    <mergeCell ref="AD5:AE7"/>
    <mergeCell ref="AF5:AH5"/>
    <mergeCell ref="J5:K7"/>
    <mergeCell ref="L5:N5"/>
    <mergeCell ref="R5:S7"/>
    <mergeCell ref="T5:V5"/>
  </mergeCells>
  <printOptions/>
  <pageMargins left="0.5905511811023622" right="0.3937007874015748" top="0.7874015748031497" bottom="0.7874015748031497" header="0.3937007874015748" footer="0.3937007874015748"/>
  <pageSetup horizontalDpi="600" verticalDpi="600" orientation="portrait" paperSize="9" r:id="rId1"/>
  <headerFooter>
    <oddFooter>&amp;C&amp;"Arial Unicode MS,標準"V-8-3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41"/>
  <sheetViews>
    <sheetView showGridLines="0" workbookViewId="0" topLeftCell="H1">
      <selection activeCell="H1" sqref="H1"/>
    </sheetView>
  </sheetViews>
  <sheetFormatPr defaultColWidth="9.140625" defaultRowHeight="12.75"/>
  <cols>
    <col min="1" max="1" width="3.00390625" style="1" customWidth="1"/>
    <col min="2" max="2" width="9.57421875" style="1" customWidth="1"/>
    <col min="3" max="3" width="28.8515625" style="1" customWidth="1"/>
    <col min="4" max="6" width="11.7109375" style="1" customWidth="1"/>
    <col min="7" max="7" width="9.57421875" style="1" customWidth="1"/>
    <col min="8" max="8" width="1.1484375" style="1" customWidth="1"/>
    <col min="9" max="9" width="8.140625" style="1" customWidth="1"/>
    <col min="10" max="10" width="40.28125" style="1" customWidth="1"/>
    <col min="11" max="11" width="13.421875" style="1" customWidth="1"/>
    <col min="12" max="12" width="12.7109375" style="1" customWidth="1"/>
    <col min="13" max="13" width="13.00390625" style="1" customWidth="1"/>
    <col min="14" max="14" width="12.421875" style="1" customWidth="1"/>
    <col min="15" max="15" width="9.00390625" style="1" customWidth="1"/>
    <col min="16" max="16384" width="9.140625" style="1" customWidth="1"/>
  </cols>
  <sheetData>
    <row r="1" spans="2:14" ht="9" customHeight="1">
      <c r="B1" s="5"/>
      <c r="C1" s="5"/>
      <c r="D1" s="5"/>
      <c r="E1" s="5"/>
      <c r="F1" s="5"/>
      <c r="G1" s="5"/>
      <c r="I1" s="5"/>
      <c r="J1" s="5"/>
      <c r="K1" s="5"/>
      <c r="L1" s="5"/>
      <c r="M1" s="5"/>
      <c r="N1" s="5"/>
    </row>
    <row r="2" spans="2:14" ht="15" customHeight="1">
      <c r="B2" s="6" t="s">
        <v>120</v>
      </c>
      <c r="C2" s="6"/>
      <c r="D2" s="6"/>
      <c r="E2" s="6"/>
      <c r="F2" s="6"/>
      <c r="G2" s="5"/>
      <c r="I2" s="6" t="s">
        <v>147</v>
      </c>
      <c r="J2" s="6"/>
      <c r="K2" s="6"/>
      <c r="L2" s="6"/>
      <c r="M2" s="6"/>
      <c r="N2" s="5"/>
    </row>
    <row r="3" spans="2:14" ht="15" customHeight="1">
      <c r="B3" s="6" t="s">
        <v>130</v>
      </c>
      <c r="C3" s="6"/>
      <c r="D3" s="6"/>
      <c r="E3" s="6"/>
      <c r="F3" s="6"/>
      <c r="G3" s="5"/>
      <c r="I3" s="6" t="s">
        <v>136</v>
      </c>
      <c r="J3" s="6"/>
      <c r="K3" s="6"/>
      <c r="L3" s="6"/>
      <c r="M3" s="6"/>
      <c r="N3" s="5"/>
    </row>
    <row r="4" spans="2:14" ht="15" customHeight="1">
      <c r="B4" s="5"/>
      <c r="C4" s="6"/>
      <c r="D4" s="6"/>
      <c r="E4" s="6"/>
      <c r="F4" s="6"/>
      <c r="G4" s="5"/>
      <c r="I4" s="5"/>
      <c r="J4" s="6"/>
      <c r="K4" s="6"/>
      <c r="L4" s="6"/>
      <c r="M4" s="6"/>
      <c r="N4" s="5"/>
    </row>
    <row r="5" spans="2:14" ht="15" customHeight="1">
      <c r="B5" s="96" t="s">
        <v>40</v>
      </c>
      <c r="C5" s="97"/>
      <c r="D5" s="93" t="s">
        <v>81</v>
      </c>
      <c r="E5" s="94"/>
      <c r="F5" s="95"/>
      <c r="G5" s="5"/>
      <c r="I5" s="96" t="s">
        <v>80</v>
      </c>
      <c r="J5" s="97"/>
      <c r="K5" s="93" t="s">
        <v>81</v>
      </c>
      <c r="L5" s="94"/>
      <c r="M5" s="95"/>
      <c r="N5" s="5"/>
    </row>
    <row r="6" spans="2:14" ht="29.25" customHeight="1">
      <c r="B6" s="98"/>
      <c r="C6" s="99"/>
      <c r="D6" s="10" t="s">
        <v>82</v>
      </c>
      <c r="E6" s="8" t="s">
        <v>0</v>
      </c>
      <c r="F6" s="9" t="s">
        <v>1</v>
      </c>
      <c r="G6" s="5"/>
      <c r="I6" s="98"/>
      <c r="J6" s="99"/>
      <c r="K6" s="10" t="s">
        <v>82</v>
      </c>
      <c r="L6" s="8" t="s">
        <v>0</v>
      </c>
      <c r="M6" s="9" t="s">
        <v>1</v>
      </c>
      <c r="N6" s="5"/>
    </row>
    <row r="7" spans="2:14" ht="15" customHeight="1">
      <c r="B7" s="100"/>
      <c r="C7" s="101"/>
      <c r="D7" s="11"/>
      <c r="E7" s="14" t="s">
        <v>74</v>
      </c>
      <c r="F7" s="15"/>
      <c r="G7" s="5"/>
      <c r="I7" s="100"/>
      <c r="J7" s="101"/>
      <c r="K7" s="11"/>
      <c r="L7" s="14" t="s">
        <v>103</v>
      </c>
      <c r="M7" s="15"/>
      <c r="N7" s="5"/>
    </row>
    <row r="8" spans="2:14" ht="6.75" customHeight="1">
      <c r="B8" s="34"/>
      <c r="C8" s="35"/>
      <c r="D8" s="16"/>
      <c r="E8" s="3"/>
      <c r="F8" s="18"/>
      <c r="G8" s="5"/>
      <c r="I8" s="34"/>
      <c r="J8" s="35"/>
      <c r="K8" s="24"/>
      <c r="L8" s="20"/>
      <c r="M8" s="21"/>
      <c r="N8" s="5"/>
    </row>
    <row r="9" spans="2:14" ht="15">
      <c r="B9" s="37" t="s">
        <v>22</v>
      </c>
      <c r="C9" s="41"/>
      <c r="D9" s="53">
        <v>2094.0209212539694</v>
      </c>
      <c r="E9" s="54">
        <v>2848.731355942242</v>
      </c>
      <c r="F9" s="55">
        <v>1551.3162403839171</v>
      </c>
      <c r="G9" s="5"/>
      <c r="I9" s="37" t="s">
        <v>85</v>
      </c>
      <c r="J9" s="41"/>
      <c r="K9" s="78">
        <f>D9/$D$9</f>
        <v>1</v>
      </c>
      <c r="L9" s="79">
        <f>E9/$D$9</f>
        <v>1.3604120794725998</v>
      </c>
      <c r="M9" s="80">
        <f>F9/$D$9</f>
        <v>0.7408312995530806</v>
      </c>
      <c r="N9" s="5"/>
    </row>
    <row r="10" spans="2:14" ht="6" customHeight="1">
      <c r="B10" s="37"/>
      <c r="C10" s="38"/>
      <c r="D10" s="53"/>
      <c r="E10" s="54"/>
      <c r="F10" s="55"/>
      <c r="G10" s="5"/>
      <c r="I10" s="37"/>
      <c r="J10" s="38"/>
      <c r="K10" s="78"/>
      <c r="L10" s="79"/>
      <c r="M10" s="80"/>
      <c r="N10" s="5"/>
    </row>
    <row r="11" spans="2:14" ht="21.75" customHeight="1">
      <c r="B11" s="37" t="s">
        <v>23</v>
      </c>
      <c r="C11" s="38" t="s">
        <v>5</v>
      </c>
      <c r="D11" s="53">
        <v>2400</v>
      </c>
      <c r="E11" s="54" t="s">
        <v>127</v>
      </c>
      <c r="F11" s="55">
        <v>2400</v>
      </c>
      <c r="G11" s="5"/>
      <c r="I11" s="37" t="s">
        <v>23</v>
      </c>
      <c r="J11" s="38" t="s">
        <v>86</v>
      </c>
      <c r="K11" s="78">
        <f>D11/$D$9</f>
        <v>1.1461203542144174</v>
      </c>
      <c r="L11" s="66" t="s">
        <v>127</v>
      </c>
      <c r="M11" s="80">
        <f aca="true" t="shared" si="0" ref="M11:M27">F11/$D$9</f>
        <v>1.1461203542144174</v>
      </c>
      <c r="N11" s="5"/>
    </row>
    <row r="12" spans="2:14" ht="20.25" customHeight="1">
      <c r="B12" s="37" t="s">
        <v>24</v>
      </c>
      <c r="C12" s="38" t="s">
        <v>6</v>
      </c>
      <c r="D12" s="53">
        <v>530.1169236329537</v>
      </c>
      <c r="E12" s="54">
        <v>3179.66532746163</v>
      </c>
      <c r="F12" s="55">
        <v>-5529.903909090903</v>
      </c>
      <c r="G12" s="5"/>
      <c r="I12" s="37" t="s">
        <v>24</v>
      </c>
      <c r="J12" s="38" t="s">
        <v>87</v>
      </c>
      <c r="K12" s="78">
        <f>D12/$D$9</f>
        <v>0.2531574151205242</v>
      </c>
      <c r="L12" s="79">
        <f aca="true" t="shared" si="1" ref="L12:L27">E12/$D$9</f>
        <v>1.5184496464140105</v>
      </c>
      <c r="M12" s="80">
        <f t="shared" si="0"/>
        <v>-2.6408064279412318</v>
      </c>
      <c r="N12" s="5"/>
    </row>
    <row r="13" spans="2:14" ht="32.25" customHeight="1">
      <c r="B13" s="37" t="s">
        <v>25</v>
      </c>
      <c r="C13" s="38" t="s">
        <v>7</v>
      </c>
      <c r="D13" s="53">
        <v>1975.223151125403</v>
      </c>
      <c r="E13" s="54">
        <v>1616.9663498098882</v>
      </c>
      <c r="F13" s="55">
        <v>3938.1718749999905</v>
      </c>
      <c r="G13" s="5"/>
      <c r="I13" s="37" t="s">
        <v>25</v>
      </c>
      <c r="J13" s="38" t="s">
        <v>88</v>
      </c>
      <c r="K13" s="78">
        <f>D13/$D$9</f>
        <v>0.9432681073418187</v>
      </c>
      <c r="L13" s="79">
        <f t="shared" si="1"/>
        <v>0.7721825189987094</v>
      </c>
      <c r="M13" s="80">
        <f t="shared" si="0"/>
        <v>1.8806745601384356</v>
      </c>
      <c r="N13" s="5"/>
    </row>
    <row r="14" spans="2:14" ht="33" customHeight="1">
      <c r="B14" s="37" t="s">
        <v>26</v>
      </c>
      <c r="C14" s="38" t="s">
        <v>8</v>
      </c>
      <c r="D14" s="53">
        <v>2308.5256410256397</v>
      </c>
      <c r="E14" s="54">
        <v>2700.585937499998</v>
      </c>
      <c r="F14" s="55">
        <v>516.250000000001</v>
      </c>
      <c r="G14" s="5"/>
      <c r="I14" s="37" t="s">
        <v>26</v>
      </c>
      <c r="J14" s="38" t="s">
        <v>89</v>
      </c>
      <c r="K14" s="78">
        <f>D14/$D$9</f>
        <v>1.1024367605855714</v>
      </c>
      <c r="L14" s="79">
        <f t="shared" si="1"/>
        <v>1.2896652130308217</v>
      </c>
      <c r="M14" s="80">
        <f t="shared" si="0"/>
        <v>0.24653526369299755</v>
      </c>
      <c r="N14" s="5"/>
    </row>
    <row r="15" spans="2:14" ht="16.5" customHeight="1">
      <c r="B15" s="37" t="s">
        <v>27</v>
      </c>
      <c r="C15" s="38" t="s">
        <v>9</v>
      </c>
      <c r="D15" s="53">
        <v>4475.35</v>
      </c>
      <c r="E15" s="54">
        <v>4475.35</v>
      </c>
      <c r="F15" s="55" t="s">
        <v>127</v>
      </c>
      <c r="G15" s="5"/>
      <c r="I15" s="37" t="s">
        <v>27</v>
      </c>
      <c r="J15" s="38" t="s">
        <v>90</v>
      </c>
      <c r="K15" s="78">
        <f aca="true" t="shared" si="2" ref="K15:K27">D15/$D$9</f>
        <v>2.1372040530139556</v>
      </c>
      <c r="L15" s="79">
        <f t="shared" si="1"/>
        <v>2.1372040530139556</v>
      </c>
      <c r="M15" s="67" t="s">
        <v>127</v>
      </c>
      <c r="N15" s="5"/>
    </row>
    <row r="16" spans="2:14" ht="34.5" customHeight="1">
      <c r="B16" s="37" t="s">
        <v>28</v>
      </c>
      <c r="C16" s="38" t="s">
        <v>10</v>
      </c>
      <c r="D16" s="53">
        <v>2367.9737773355587</v>
      </c>
      <c r="E16" s="54">
        <v>2897.3428854208246</v>
      </c>
      <c r="F16" s="55">
        <v>2101.329392433292</v>
      </c>
      <c r="G16" s="5"/>
      <c r="I16" s="37" t="s">
        <v>28</v>
      </c>
      <c r="J16" s="38" t="s">
        <v>91</v>
      </c>
      <c r="K16" s="78">
        <f t="shared" si="2"/>
        <v>1.1308262268542844</v>
      </c>
      <c r="L16" s="79">
        <f t="shared" si="1"/>
        <v>1.3836265225496407</v>
      </c>
      <c r="M16" s="80">
        <f t="shared" si="0"/>
        <v>1.003490161490338</v>
      </c>
      <c r="N16" s="5"/>
    </row>
    <row r="17" spans="2:14" ht="20.25" customHeight="1">
      <c r="B17" s="37" t="s">
        <v>29</v>
      </c>
      <c r="C17" s="38" t="s">
        <v>11</v>
      </c>
      <c r="D17" s="53">
        <v>9213.28947368421</v>
      </c>
      <c r="E17" s="54">
        <v>11050.76923076923</v>
      </c>
      <c r="F17" s="55">
        <v>5232.083333333333</v>
      </c>
      <c r="G17" s="5"/>
      <c r="I17" s="37" t="s">
        <v>29</v>
      </c>
      <c r="J17" s="38" t="s">
        <v>92</v>
      </c>
      <c r="K17" s="78">
        <f t="shared" si="2"/>
        <v>4.399807747941212</v>
      </c>
      <c r="L17" s="79">
        <f t="shared" si="1"/>
        <v>5.27729647712959</v>
      </c>
      <c r="M17" s="80">
        <f t="shared" si="0"/>
        <v>2.498582168033062</v>
      </c>
      <c r="N17" s="5"/>
    </row>
    <row r="18" spans="2:14" ht="34.5" customHeight="1">
      <c r="B18" s="37" t="s">
        <v>30</v>
      </c>
      <c r="C18" s="38" t="s">
        <v>12</v>
      </c>
      <c r="D18" s="53">
        <v>1955.9485905715221</v>
      </c>
      <c r="E18" s="54">
        <v>2883.479946879158</v>
      </c>
      <c r="F18" s="55">
        <v>1657.983099402728</v>
      </c>
      <c r="G18" s="5"/>
      <c r="I18" s="37" t="s">
        <v>30</v>
      </c>
      <c r="J18" s="38" t="s">
        <v>93</v>
      </c>
      <c r="K18" s="78">
        <f t="shared" si="2"/>
        <v>0.9340635381045931</v>
      </c>
      <c r="L18" s="79">
        <f t="shared" si="1"/>
        <v>1.3770062742030458</v>
      </c>
      <c r="M18" s="80">
        <f t="shared" si="0"/>
        <v>0.7917700738204051</v>
      </c>
      <c r="N18" s="5"/>
    </row>
    <row r="19" spans="2:14" ht="27.75" customHeight="1">
      <c r="B19" s="37" t="s">
        <v>31</v>
      </c>
      <c r="C19" s="38" t="s">
        <v>13</v>
      </c>
      <c r="D19" s="53">
        <v>3166.785483870963</v>
      </c>
      <c r="E19" s="54">
        <v>3408.405357142852</v>
      </c>
      <c r="F19" s="55">
        <v>911.6666666666666</v>
      </c>
      <c r="G19" s="5"/>
      <c r="I19" s="37" t="s">
        <v>31</v>
      </c>
      <c r="J19" s="38" t="s">
        <v>94</v>
      </c>
      <c r="K19" s="78">
        <f t="shared" si="2"/>
        <v>1.5122988752063597</v>
      </c>
      <c r="L19" s="79">
        <f t="shared" si="1"/>
        <v>1.6276844813478681</v>
      </c>
      <c r="M19" s="80">
        <f t="shared" si="0"/>
        <v>0.4353665512189488</v>
      </c>
      <c r="N19" s="5"/>
    </row>
    <row r="20" spans="2:14" ht="24" customHeight="1">
      <c r="B20" s="37" t="s">
        <v>32</v>
      </c>
      <c r="C20" s="38" t="s">
        <v>14</v>
      </c>
      <c r="D20" s="53">
        <v>4996.246511627907</v>
      </c>
      <c r="E20" s="54">
        <v>5154.127272727205</v>
      </c>
      <c r="F20" s="55">
        <v>4941.975000000011</v>
      </c>
      <c r="G20" s="5"/>
      <c r="I20" s="37" t="s">
        <v>32</v>
      </c>
      <c r="J20" s="38" t="s">
        <v>95</v>
      </c>
      <c r="K20" s="78">
        <f t="shared" si="2"/>
        <v>2.385958259020635</v>
      </c>
      <c r="L20" s="79">
        <f t="shared" si="1"/>
        <v>2.4613542397851225</v>
      </c>
      <c r="M20" s="80">
        <f t="shared" si="0"/>
        <v>2.360040890632837</v>
      </c>
      <c r="N20" s="5"/>
    </row>
    <row r="21" spans="2:14" ht="24.75" customHeight="1">
      <c r="B21" s="37" t="s">
        <v>33</v>
      </c>
      <c r="C21" s="38" t="s">
        <v>15</v>
      </c>
      <c r="D21" s="53" t="s">
        <v>127</v>
      </c>
      <c r="E21" s="54" t="s">
        <v>127</v>
      </c>
      <c r="F21" s="55" t="s">
        <v>127</v>
      </c>
      <c r="G21" s="5"/>
      <c r="I21" s="37" t="s">
        <v>33</v>
      </c>
      <c r="J21" s="38" t="s">
        <v>96</v>
      </c>
      <c r="K21" s="71" t="s">
        <v>127</v>
      </c>
      <c r="L21" s="66" t="s">
        <v>127</v>
      </c>
      <c r="M21" s="67" t="s">
        <v>127</v>
      </c>
      <c r="N21" s="5"/>
    </row>
    <row r="22" spans="2:14" ht="36.75" customHeight="1">
      <c r="B22" s="37" t="s">
        <v>34</v>
      </c>
      <c r="C22" s="38" t="s">
        <v>16</v>
      </c>
      <c r="D22" s="53">
        <v>2362.5</v>
      </c>
      <c r="E22" s="54">
        <v>2254.425925925926</v>
      </c>
      <c r="F22" s="55">
        <v>2848.8333333333335</v>
      </c>
      <c r="G22" s="5"/>
      <c r="I22" s="37" t="s">
        <v>34</v>
      </c>
      <c r="J22" s="38" t="s">
        <v>97</v>
      </c>
      <c r="K22" s="78">
        <f t="shared" si="2"/>
        <v>1.128212223679817</v>
      </c>
      <c r="L22" s="79">
        <f t="shared" si="1"/>
        <v>1.0766014336551617</v>
      </c>
      <c r="M22" s="80">
        <f t="shared" si="0"/>
        <v>1.3604607787907665</v>
      </c>
      <c r="N22" s="5"/>
    </row>
    <row r="23" spans="2:14" ht="32.25" customHeight="1">
      <c r="B23" s="37" t="s">
        <v>35</v>
      </c>
      <c r="C23" s="38" t="s">
        <v>17</v>
      </c>
      <c r="D23" s="53">
        <v>5202.383654618477</v>
      </c>
      <c r="E23" s="54">
        <v>4982.081159420294</v>
      </c>
      <c r="F23" s="55">
        <v>5476.273243243244</v>
      </c>
      <c r="G23" s="5"/>
      <c r="I23" s="37" t="s">
        <v>35</v>
      </c>
      <c r="J23" s="38" t="s">
        <v>98</v>
      </c>
      <c r="K23" s="78">
        <f t="shared" si="2"/>
        <v>2.4843990820794266</v>
      </c>
      <c r="L23" s="79">
        <f t="shared" si="1"/>
        <v>2.3791935929832344</v>
      </c>
      <c r="M23" s="80">
        <f t="shared" si="0"/>
        <v>2.615195095550368</v>
      </c>
      <c r="N23" s="5"/>
    </row>
    <row r="24" spans="2:14" ht="26.25" customHeight="1">
      <c r="B24" s="37" t="s">
        <v>36</v>
      </c>
      <c r="C24" s="38" t="s">
        <v>18</v>
      </c>
      <c r="D24" s="53">
        <v>420.5961875000018</v>
      </c>
      <c r="E24" s="54">
        <v>445.00566125290334</v>
      </c>
      <c r="F24" s="55">
        <v>205.89244897959264</v>
      </c>
      <c r="G24" s="5"/>
      <c r="I24" s="37" t="s">
        <v>36</v>
      </c>
      <c r="J24" s="38" t="s">
        <v>99</v>
      </c>
      <c r="K24" s="78">
        <f t="shared" si="2"/>
        <v>0.20085577141613983</v>
      </c>
      <c r="L24" s="79">
        <f t="shared" si="1"/>
        <v>0.21251251920941608</v>
      </c>
      <c r="M24" s="80">
        <f t="shared" si="0"/>
        <v>0.09832396939773524</v>
      </c>
      <c r="N24" s="5"/>
    </row>
    <row r="25" spans="2:14" ht="30">
      <c r="B25" s="37" t="s">
        <v>37</v>
      </c>
      <c r="C25" s="38" t="s">
        <v>19</v>
      </c>
      <c r="D25" s="53">
        <v>2171.812341463416</v>
      </c>
      <c r="E25" s="54">
        <v>2146.596779661019</v>
      </c>
      <c r="F25" s="55">
        <v>2331.2107142857153</v>
      </c>
      <c r="G25" s="5"/>
      <c r="I25" s="37" t="s">
        <v>37</v>
      </c>
      <c r="J25" s="38" t="s">
        <v>100</v>
      </c>
      <c r="K25" s="78">
        <f t="shared" si="2"/>
        <v>1.0371493042022057</v>
      </c>
      <c r="L25" s="79">
        <f t="shared" si="1"/>
        <v>1.0251076089419227</v>
      </c>
      <c r="M25" s="80">
        <f t="shared" si="0"/>
        <v>1.1132700206689954</v>
      </c>
      <c r="N25" s="5"/>
    </row>
    <row r="26" spans="2:14" ht="15" customHeight="1">
      <c r="B26" s="37" t="s">
        <v>38</v>
      </c>
      <c r="C26" s="38" t="s">
        <v>20</v>
      </c>
      <c r="D26" s="53">
        <v>44518.14538461536</v>
      </c>
      <c r="E26" s="54">
        <v>61603.99444444441</v>
      </c>
      <c r="F26" s="55">
        <v>6074.985000000001</v>
      </c>
      <c r="G26" s="5"/>
      <c r="I26" s="37" t="s">
        <v>38</v>
      </c>
      <c r="J26" s="38" t="s">
        <v>101</v>
      </c>
      <c r="K26" s="78">
        <f t="shared" si="2"/>
        <v>21.259646898826787</v>
      </c>
      <c r="L26" s="79">
        <f t="shared" si="1"/>
        <v>29.418996639037346</v>
      </c>
      <c r="M26" s="80">
        <f t="shared" si="0"/>
        <v>2.9011099833530305</v>
      </c>
      <c r="N26" s="5"/>
    </row>
    <row r="27" spans="2:14" ht="27" customHeight="1">
      <c r="B27" s="39" t="s">
        <v>39</v>
      </c>
      <c r="C27" s="40" t="s">
        <v>21</v>
      </c>
      <c r="D27" s="57">
        <v>1720.3873695054917</v>
      </c>
      <c r="E27" s="58">
        <v>1723.7657330636976</v>
      </c>
      <c r="F27" s="59">
        <v>1713.2327623126337</v>
      </c>
      <c r="G27" s="5"/>
      <c r="I27" s="39" t="s">
        <v>39</v>
      </c>
      <c r="J27" s="40" t="s">
        <v>102</v>
      </c>
      <c r="K27" s="81">
        <f t="shared" si="2"/>
        <v>0.821571242218185</v>
      </c>
      <c r="L27" s="82">
        <f t="shared" si="1"/>
        <v>0.8231845802340166</v>
      </c>
      <c r="M27" s="83">
        <f t="shared" si="0"/>
        <v>0.8181545584972918</v>
      </c>
      <c r="N27" s="5"/>
    </row>
    <row r="28" spans="2:14" ht="6" customHeight="1">
      <c r="B28" s="22"/>
      <c r="C28" s="13"/>
      <c r="D28" s="3"/>
      <c r="E28" s="3"/>
      <c r="F28" s="3"/>
      <c r="G28" s="5"/>
      <c r="I28" s="22"/>
      <c r="J28" s="13"/>
      <c r="K28" s="3"/>
      <c r="L28" s="3"/>
      <c r="M28" s="3"/>
      <c r="N28" s="5"/>
    </row>
    <row r="29" spans="2:14" ht="12" customHeight="1">
      <c r="B29" s="25" t="s">
        <v>72</v>
      </c>
      <c r="C29" s="30"/>
      <c r="D29" s="3"/>
      <c r="E29" s="3"/>
      <c r="F29" s="3"/>
      <c r="G29" s="5"/>
      <c r="I29" s="25" t="s">
        <v>72</v>
      </c>
      <c r="J29" s="5"/>
      <c r="K29" s="3"/>
      <c r="L29" s="3"/>
      <c r="M29" s="3"/>
      <c r="N29" s="5"/>
    </row>
    <row r="30" spans="2:14" ht="12" customHeight="1">
      <c r="B30" s="25" t="s">
        <v>121</v>
      </c>
      <c r="C30" s="30"/>
      <c r="D30" s="3"/>
      <c r="E30" s="3"/>
      <c r="F30" s="3"/>
      <c r="G30" s="5"/>
      <c r="I30" s="25" t="s">
        <v>121</v>
      </c>
      <c r="J30" s="5"/>
      <c r="K30" s="3"/>
      <c r="L30" s="3"/>
      <c r="M30" s="3"/>
      <c r="N30" s="5"/>
    </row>
    <row r="31" spans="2:14" ht="12" customHeight="1">
      <c r="B31" s="25" t="s">
        <v>122</v>
      </c>
      <c r="C31" s="30"/>
      <c r="D31" s="5"/>
      <c r="E31" s="3"/>
      <c r="F31" s="3"/>
      <c r="G31" s="5"/>
      <c r="I31" s="25" t="s">
        <v>122</v>
      </c>
      <c r="J31" s="5"/>
      <c r="K31" s="3"/>
      <c r="L31" s="3"/>
      <c r="M31" s="3"/>
      <c r="N31" s="5"/>
    </row>
    <row r="32" spans="2:14" ht="13.5" customHeight="1">
      <c r="B32" s="29" t="s">
        <v>110</v>
      </c>
      <c r="C32" s="30"/>
      <c r="D32" s="5"/>
      <c r="E32" s="3"/>
      <c r="F32" s="3"/>
      <c r="G32" s="5"/>
      <c r="I32" s="25" t="s">
        <v>110</v>
      </c>
      <c r="J32" s="5"/>
      <c r="K32" s="3"/>
      <c r="L32" s="3"/>
      <c r="M32" s="3"/>
      <c r="N32" s="5"/>
    </row>
    <row r="33" spans="2:14" ht="12" customHeight="1">
      <c r="B33" s="29" t="s">
        <v>109</v>
      </c>
      <c r="C33" s="31"/>
      <c r="E33" s="3"/>
      <c r="F33" s="3"/>
      <c r="G33" s="5"/>
      <c r="I33" s="25" t="s">
        <v>109</v>
      </c>
      <c r="J33" s="13"/>
      <c r="K33" s="3"/>
      <c r="L33" s="3"/>
      <c r="M33" s="3"/>
      <c r="N33" s="5"/>
    </row>
    <row r="34" spans="2:14" ht="12" customHeight="1">
      <c r="B34" s="27" t="s">
        <v>41</v>
      </c>
      <c r="C34" s="31"/>
      <c r="E34" s="3"/>
      <c r="F34" s="3"/>
      <c r="G34" s="5"/>
      <c r="I34" s="26" t="s">
        <v>41</v>
      </c>
      <c r="J34" s="13"/>
      <c r="K34" s="3"/>
      <c r="L34" s="3"/>
      <c r="M34" s="3"/>
      <c r="N34" s="5"/>
    </row>
    <row r="35" spans="2:14" ht="12" customHeight="1">
      <c r="B35" s="27" t="s">
        <v>71</v>
      </c>
      <c r="C35" s="13"/>
      <c r="D35" s="22"/>
      <c r="E35" s="22"/>
      <c r="F35" s="22"/>
      <c r="G35" s="5"/>
      <c r="I35" s="26" t="s">
        <v>71</v>
      </c>
      <c r="J35" s="13"/>
      <c r="K35" s="22"/>
      <c r="L35" s="22"/>
      <c r="M35" s="22"/>
      <c r="N35" s="5"/>
    </row>
    <row r="36" spans="3:14" ht="12" customHeight="1">
      <c r="C36" s="13"/>
      <c r="D36" s="22"/>
      <c r="E36" s="22"/>
      <c r="F36" s="22"/>
      <c r="G36" s="5"/>
      <c r="I36" s="25"/>
      <c r="J36" s="13"/>
      <c r="K36" s="22"/>
      <c r="L36" s="22"/>
      <c r="M36" s="22"/>
      <c r="N36" s="5"/>
    </row>
    <row r="37" spans="3:13" ht="12" customHeight="1">
      <c r="C37" s="13"/>
      <c r="D37" s="23"/>
      <c r="E37" s="23"/>
      <c r="F37" s="23"/>
      <c r="I37" s="23"/>
      <c r="J37" s="13"/>
      <c r="K37" s="23"/>
      <c r="L37" s="23"/>
      <c r="M37" s="23"/>
    </row>
    <row r="38" spans="3:13" ht="12.75">
      <c r="C38" s="23"/>
      <c r="D38" s="23"/>
      <c r="E38" s="23"/>
      <c r="F38" s="23"/>
      <c r="I38" s="23"/>
      <c r="J38" s="23"/>
      <c r="K38" s="23"/>
      <c r="L38" s="23"/>
      <c r="M38" s="23"/>
    </row>
    <row r="39" spans="2:13" ht="12.75">
      <c r="B39" s="23"/>
      <c r="C39" s="23"/>
      <c r="D39" s="23"/>
      <c r="E39" s="23"/>
      <c r="F39" s="23"/>
      <c r="I39" s="23"/>
      <c r="J39" s="23"/>
      <c r="K39" s="23"/>
      <c r="L39" s="23"/>
      <c r="M39" s="23"/>
    </row>
    <row r="40" spans="2:13" ht="12.75">
      <c r="B40" s="23"/>
      <c r="C40" s="23"/>
      <c r="D40" s="23"/>
      <c r="E40" s="23"/>
      <c r="F40" s="23"/>
      <c r="I40" s="23"/>
      <c r="J40" s="23"/>
      <c r="K40" s="23"/>
      <c r="L40" s="23"/>
      <c r="M40" s="23"/>
    </row>
    <row r="41" spans="2:13" ht="12.75">
      <c r="B41" s="23"/>
      <c r="C41" s="23"/>
      <c r="D41" s="23"/>
      <c r="E41" s="23"/>
      <c r="F41" s="23"/>
      <c r="I41" s="23"/>
      <c r="J41" s="23"/>
      <c r="K41" s="23"/>
      <c r="L41" s="23"/>
      <c r="M41" s="23"/>
    </row>
  </sheetData>
  <sheetProtection/>
  <mergeCells count="4">
    <mergeCell ref="I5:J7"/>
    <mergeCell ref="K5:M5"/>
    <mergeCell ref="B5:C7"/>
    <mergeCell ref="D5:F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&amp;CV-8-4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4"/>
  <sheetViews>
    <sheetView showGridLines="0" workbookViewId="0" topLeftCell="AC1">
      <selection activeCell="AC1" sqref="AC1"/>
    </sheetView>
  </sheetViews>
  <sheetFormatPr defaultColWidth="9.140625" defaultRowHeight="12.75"/>
  <cols>
    <col min="1" max="1" width="1.7109375" style="1" customWidth="1"/>
    <col min="2" max="2" width="9.57421875" style="1" customWidth="1"/>
    <col min="3" max="3" width="28.8515625" style="1" customWidth="1"/>
    <col min="4" max="4" width="16.140625" style="1" customWidth="1"/>
    <col min="5" max="5" width="14.8515625" style="1" customWidth="1"/>
    <col min="6" max="6" width="15.00390625" style="1" customWidth="1"/>
    <col min="7" max="7" width="2.7109375" style="1" customWidth="1"/>
    <col min="8" max="8" width="9.140625" style="1" customWidth="1"/>
    <col min="9" max="9" width="1.7109375" style="1" customWidth="1"/>
    <col min="10" max="10" width="9.57421875" style="1" customWidth="1"/>
    <col min="11" max="11" width="28.8515625" style="1" customWidth="1"/>
    <col min="12" max="12" width="17.28125" style="1" customWidth="1"/>
    <col min="13" max="13" width="15.8515625" style="1" customWidth="1"/>
    <col min="14" max="14" width="16.421875" style="1" customWidth="1"/>
    <col min="15" max="15" width="2.7109375" style="1" customWidth="1"/>
    <col min="16" max="16" width="8.421875" style="1" customWidth="1"/>
    <col min="17" max="17" width="1.1484375" style="1" customWidth="1"/>
    <col min="18" max="18" width="9.57421875" style="1" customWidth="1"/>
    <col min="19" max="19" width="30.8515625" style="1" customWidth="1"/>
    <col min="20" max="20" width="16.8515625" style="1" customWidth="1"/>
    <col min="21" max="21" width="15.57421875" style="1" customWidth="1"/>
    <col min="22" max="22" width="13.28125" style="1" customWidth="1"/>
    <col min="23" max="23" width="3.421875" style="1" customWidth="1"/>
    <col min="24" max="24" width="11.28125" style="1" customWidth="1"/>
    <col min="25" max="25" width="34.8515625" style="1" customWidth="1"/>
    <col min="26" max="26" width="14.7109375" style="1" customWidth="1"/>
    <col min="27" max="28" width="9.140625" style="1" customWidth="1"/>
    <col min="29" max="29" width="4.00390625" style="1" customWidth="1"/>
    <col min="30" max="30" width="9.140625" style="1" customWidth="1"/>
    <col min="31" max="31" width="36.7109375" style="1" customWidth="1"/>
    <col min="32" max="32" width="14.421875" style="1" customWidth="1"/>
    <col min="33" max="33" width="13.8515625" style="1" customWidth="1"/>
    <col min="34" max="34" width="14.7109375" style="1" customWidth="1"/>
    <col min="35" max="16384" width="9.140625" style="1" customWidth="1"/>
  </cols>
  <sheetData>
    <row r="1" spans="1:34" ht="6" customHeight="1">
      <c r="A1" s="5"/>
      <c r="B1" s="5"/>
      <c r="C1" s="5"/>
      <c r="D1" s="5"/>
      <c r="E1" s="5"/>
      <c r="F1" s="5"/>
      <c r="G1" s="5"/>
      <c r="I1" s="5"/>
      <c r="J1" s="5"/>
      <c r="K1" s="5"/>
      <c r="L1" s="5"/>
      <c r="M1" s="5"/>
      <c r="N1" s="5"/>
      <c r="O1" s="5"/>
      <c r="P1" s="5"/>
      <c r="R1" s="5"/>
      <c r="S1" s="5"/>
      <c r="T1" s="5"/>
      <c r="U1" s="5"/>
      <c r="V1" s="5"/>
      <c r="W1" s="5"/>
      <c r="AD1" s="5"/>
      <c r="AE1" s="5"/>
      <c r="AF1" s="5"/>
      <c r="AG1" s="5"/>
      <c r="AH1" s="5"/>
    </row>
    <row r="2" spans="1:34" ht="15" customHeight="1">
      <c r="A2" s="5"/>
      <c r="B2" s="6" t="s">
        <v>123</v>
      </c>
      <c r="C2" s="6"/>
      <c r="D2" s="6"/>
      <c r="E2" s="6"/>
      <c r="F2" s="6"/>
      <c r="G2" s="5"/>
      <c r="I2" s="5"/>
      <c r="J2" s="6" t="s">
        <v>124</v>
      </c>
      <c r="K2" s="28"/>
      <c r="L2" s="6"/>
      <c r="M2" s="6"/>
      <c r="N2" s="6"/>
      <c r="O2" s="5"/>
      <c r="P2" s="5"/>
      <c r="R2" s="6" t="s">
        <v>125</v>
      </c>
      <c r="S2" s="6"/>
      <c r="T2" s="6"/>
      <c r="U2" s="6"/>
      <c r="V2" s="6"/>
      <c r="W2" s="5"/>
      <c r="X2" s="6" t="s">
        <v>113</v>
      </c>
      <c r="Y2" s="6"/>
      <c r="AD2" s="6" t="s">
        <v>104</v>
      </c>
      <c r="AE2" s="6"/>
      <c r="AF2" s="6"/>
      <c r="AG2" s="6"/>
      <c r="AH2" s="6"/>
    </row>
    <row r="3" spans="1:34" ht="15" customHeight="1">
      <c r="A3" s="5"/>
      <c r="B3" s="6" t="s">
        <v>131</v>
      </c>
      <c r="C3" s="6"/>
      <c r="D3" s="6"/>
      <c r="E3" s="6"/>
      <c r="F3" s="6"/>
      <c r="G3" s="5"/>
      <c r="I3" s="5"/>
      <c r="J3" s="6" t="s">
        <v>131</v>
      </c>
      <c r="K3" s="28"/>
      <c r="L3" s="6"/>
      <c r="M3" s="6"/>
      <c r="N3" s="6"/>
      <c r="O3" s="5"/>
      <c r="P3" s="5"/>
      <c r="R3" s="6" t="s">
        <v>133</v>
      </c>
      <c r="S3" s="6"/>
      <c r="T3" s="6"/>
      <c r="U3" s="6"/>
      <c r="V3" s="6"/>
      <c r="W3" s="5"/>
      <c r="X3" s="6" t="s">
        <v>137</v>
      </c>
      <c r="Y3" s="6"/>
      <c r="AD3" s="6" t="s">
        <v>130</v>
      </c>
      <c r="AE3" s="6"/>
      <c r="AF3" s="6"/>
      <c r="AG3" s="6"/>
      <c r="AH3" s="6"/>
    </row>
    <row r="4" spans="1:34" ht="15" customHeight="1">
      <c r="A4" s="5"/>
      <c r="B4" s="5"/>
      <c r="C4" s="6"/>
      <c r="D4" s="6"/>
      <c r="E4" s="6"/>
      <c r="F4" s="6"/>
      <c r="G4" s="5"/>
      <c r="I4" s="5"/>
      <c r="J4" s="5"/>
      <c r="K4" s="6"/>
      <c r="L4" s="6"/>
      <c r="M4" s="6"/>
      <c r="N4" s="6"/>
      <c r="O4" s="5"/>
      <c r="P4" s="5"/>
      <c r="R4" s="5"/>
      <c r="S4" s="6"/>
      <c r="T4" s="6"/>
      <c r="U4" s="6"/>
      <c r="V4" s="6"/>
      <c r="W4" s="5"/>
      <c r="AD4" s="5"/>
      <c r="AE4" s="6"/>
      <c r="AF4" s="6"/>
      <c r="AG4" s="6"/>
      <c r="AH4" s="6"/>
    </row>
    <row r="5" spans="1:34" ht="15" customHeight="1">
      <c r="A5" s="5"/>
      <c r="B5" s="96" t="s">
        <v>46</v>
      </c>
      <c r="C5" s="97"/>
      <c r="D5" s="93" t="s">
        <v>81</v>
      </c>
      <c r="E5" s="94"/>
      <c r="F5" s="95"/>
      <c r="G5" s="5"/>
      <c r="I5" s="5"/>
      <c r="J5" s="96" t="s">
        <v>80</v>
      </c>
      <c r="K5" s="97"/>
      <c r="L5" s="93" t="s">
        <v>81</v>
      </c>
      <c r="M5" s="94"/>
      <c r="N5" s="95"/>
      <c r="O5" s="5"/>
      <c r="P5" s="5"/>
      <c r="R5" s="96" t="s">
        <v>80</v>
      </c>
      <c r="S5" s="97"/>
      <c r="T5" s="93" t="s">
        <v>81</v>
      </c>
      <c r="U5" s="94"/>
      <c r="V5" s="95"/>
      <c r="W5" s="5"/>
      <c r="X5" s="96" t="s">
        <v>80</v>
      </c>
      <c r="Y5" s="97"/>
      <c r="Z5" s="93" t="s">
        <v>81</v>
      </c>
      <c r="AA5" s="94"/>
      <c r="AB5" s="95"/>
      <c r="AD5" s="96" t="s">
        <v>80</v>
      </c>
      <c r="AE5" s="97"/>
      <c r="AF5" s="93" t="s">
        <v>81</v>
      </c>
      <c r="AG5" s="94"/>
      <c r="AH5" s="95"/>
    </row>
    <row r="6" spans="1:34" ht="29.25" customHeight="1">
      <c r="A6" s="5"/>
      <c r="B6" s="98"/>
      <c r="C6" s="99"/>
      <c r="D6" s="10" t="s">
        <v>82</v>
      </c>
      <c r="E6" s="8" t="s">
        <v>0</v>
      </c>
      <c r="F6" s="9" t="s">
        <v>1</v>
      </c>
      <c r="G6" s="5"/>
      <c r="I6" s="5"/>
      <c r="J6" s="98"/>
      <c r="K6" s="99"/>
      <c r="L6" s="10" t="s">
        <v>82</v>
      </c>
      <c r="M6" s="8" t="s">
        <v>0</v>
      </c>
      <c r="N6" s="9" t="s">
        <v>1</v>
      </c>
      <c r="O6" s="5"/>
      <c r="P6" s="5"/>
      <c r="R6" s="98"/>
      <c r="S6" s="99"/>
      <c r="T6" s="10" t="s">
        <v>82</v>
      </c>
      <c r="U6" s="8" t="s">
        <v>0</v>
      </c>
      <c r="V6" s="9" t="s">
        <v>1</v>
      </c>
      <c r="W6" s="5"/>
      <c r="X6" s="98"/>
      <c r="Y6" s="99"/>
      <c r="Z6" s="10" t="s">
        <v>82</v>
      </c>
      <c r="AA6" s="8" t="s">
        <v>0</v>
      </c>
      <c r="AB6" s="9" t="s">
        <v>1</v>
      </c>
      <c r="AD6" s="98"/>
      <c r="AE6" s="99"/>
      <c r="AF6" s="10" t="s">
        <v>82</v>
      </c>
      <c r="AG6" s="8" t="s">
        <v>0</v>
      </c>
      <c r="AH6" s="9" t="s">
        <v>1</v>
      </c>
    </row>
    <row r="7" spans="1:34" ht="15" customHeight="1">
      <c r="A7" s="5"/>
      <c r="B7" s="100"/>
      <c r="C7" s="101"/>
      <c r="D7" s="11"/>
      <c r="E7" s="14" t="s">
        <v>83</v>
      </c>
      <c r="F7" s="15"/>
      <c r="G7" s="5"/>
      <c r="I7" s="5"/>
      <c r="J7" s="100"/>
      <c r="K7" s="101"/>
      <c r="L7" s="11"/>
      <c r="M7" s="14" t="s">
        <v>83</v>
      </c>
      <c r="N7" s="15"/>
      <c r="O7" s="5"/>
      <c r="P7" s="5"/>
      <c r="R7" s="100"/>
      <c r="S7" s="101"/>
      <c r="T7" s="11"/>
      <c r="U7" s="14" t="s">
        <v>83</v>
      </c>
      <c r="V7" s="15"/>
      <c r="W7" s="5"/>
      <c r="X7" s="100"/>
      <c r="Y7" s="101"/>
      <c r="Z7" s="11"/>
      <c r="AA7" s="14" t="s">
        <v>126</v>
      </c>
      <c r="AB7" s="15"/>
      <c r="AD7" s="100"/>
      <c r="AE7" s="101"/>
      <c r="AF7" s="11"/>
      <c r="AG7" s="14" t="s">
        <v>105</v>
      </c>
      <c r="AH7" s="15"/>
    </row>
    <row r="8" spans="1:34" ht="6.75" customHeight="1">
      <c r="A8" s="5"/>
      <c r="B8" s="34"/>
      <c r="C8" s="35"/>
      <c r="D8" s="16"/>
      <c r="E8" s="3"/>
      <c r="F8" s="18"/>
      <c r="G8" s="5"/>
      <c r="I8" s="5"/>
      <c r="J8" s="34"/>
      <c r="K8" s="35"/>
      <c r="L8" s="16"/>
      <c r="M8" s="3"/>
      <c r="N8" s="18"/>
      <c r="O8" s="5"/>
      <c r="P8" s="5"/>
      <c r="R8" s="34"/>
      <c r="S8" s="35"/>
      <c r="T8" s="16"/>
      <c r="U8" s="3"/>
      <c r="V8" s="18"/>
      <c r="W8" s="5"/>
      <c r="X8" s="34"/>
      <c r="Y8" s="35"/>
      <c r="Z8" s="16"/>
      <c r="AA8" s="3"/>
      <c r="AB8" s="18"/>
      <c r="AD8" s="34"/>
      <c r="AE8" s="42"/>
      <c r="AF8" s="44"/>
      <c r="AG8" s="46"/>
      <c r="AH8" s="47"/>
    </row>
    <row r="9" spans="1:34" ht="15">
      <c r="A9" s="5"/>
      <c r="B9" s="37" t="s">
        <v>49</v>
      </c>
      <c r="C9" s="41"/>
      <c r="D9" s="16">
        <f>SUM(D11:D27)</f>
        <v>368687119.1549999</v>
      </c>
      <c r="E9" s="3">
        <f>SUM(E11:E27)</f>
        <v>201293124.91399994</v>
      </c>
      <c r="F9" s="18">
        <f>SUM(F11:F27)</f>
        <v>167393994.24099994</v>
      </c>
      <c r="G9" s="5"/>
      <c r="I9" s="5"/>
      <c r="J9" s="37" t="s">
        <v>85</v>
      </c>
      <c r="K9" s="41"/>
      <c r="L9" s="16">
        <f>SUM(L11:L27)</f>
        <v>318055787.3000002</v>
      </c>
      <c r="M9" s="3">
        <f>SUM(M11:M27)</f>
        <v>172481055.9800001</v>
      </c>
      <c r="N9" s="18">
        <f>SUM(N11:N27)</f>
        <v>145574731.32000014</v>
      </c>
      <c r="O9" s="5"/>
      <c r="P9" s="5"/>
      <c r="R9" s="37" t="s">
        <v>85</v>
      </c>
      <c r="S9" s="41"/>
      <c r="T9" s="16">
        <f>D9-L9</f>
        <v>50631331.85499972</v>
      </c>
      <c r="U9" s="3">
        <f>E9-M9</f>
        <v>28812068.933999836</v>
      </c>
      <c r="V9" s="18">
        <f>F9-N9</f>
        <v>21819262.920999795</v>
      </c>
      <c r="W9" s="5"/>
      <c r="X9" s="37" t="s">
        <v>85</v>
      </c>
      <c r="Y9" s="41"/>
      <c r="Z9" s="16">
        <f>SUM(Z11:Z27)</f>
        <v>57843.00000000011</v>
      </c>
      <c r="AA9" s="3">
        <f>SUM(AA11:AA27)</f>
        <v>30872.000000000007</v>
      </c>
      <c r="AB9" s="3">
        <f>SUM(AB11:AB27)</f>
        <v>26971.000000000102</v>
      </c>
      <c r="AC9" s="45"/>
      <c r="AD9" s="37" t="s">
        <v>85</v>
      </c>
      <c r="AE9" s="41"/>
      <c r="AF9" s="72">
        <f>T9/Z9</f>
        <v>875.3234074131636</v>
      </c>
      <c r="AG9" s="73">
        <f>U9/AA9</f>
        <v>933.2751015159313</v>
      </c>
      <c r="AH9" s="74">
        <f>V9/AB9</f>
        <v>808.9897638574658</v>
      </c>
    </row>
    <row r="10" spans="1:34" ht="6" customHeight="1">
      <c r="A10" s="5"/>
      <c r="B10" s="37"/>
      <c r="C10" s="38"/>
      <c r="D10" s="16"/>
      <c r="E10" s="3"/>
      <c r="F10" s="18"/>
      <c r="G10" s="5"/>
      <c r="I10" s="5"/>
      <c r="J10" s="37"/>
      <c r="K10" s="38"/>
      <c r="L10" s="16"/>
      <c r="M10" s="3"/>
      <c r="N10" s="18"/>
      <c r="O10" s="5"/>
      <c r="P10" s="5"/>
      <c r="R10" s="37"/>
      <c r="S10" s="38"/>
      <c r="T10" s="16"/>
      <c r="U10" s="3"/>
      <c r="V10" s="18"/>
      <c r="W10" s="5"/>
      <c r="X10" s="37"/>
      <c r="Y10" s="38"/>
      <c r="Z10" s="16"/>
      <c r="AA10" s="3"/>
      <c r="AB10" s="18"/>
      <c r="AD10" s="37"/>
      <c r="AE10" s="41"/>
      <c r="AF10" s="72"/>
      <c r="AG10" s="73"/>
      <c r="AH10" s="74"/>
    </row>
    <row r="11" spans="1:34" ht="21.75" customHeight="1">
      <c r="A11" s="5"/>
      <c r="B11" s="37" t="s">
        <v>23</v>
      </c>
      <c r="C11" s="38" t="s">
        <v>50</v>
      </c>
      <c r="D11" s="16">
        <f>E11+F11</f>
        <v>9000</v>
      </c>
      <c r="E11" s="3">
        <v>0</v>
      </c>
      <c r="F11" s="18">
        <v>9000</v>
      </c>
      <c r="G11" s="5"/>
      <c r="I11" s="5"/>
      <c r="J11" s="37" t="s">
        <v>23</v>
      </c>
      <c r="K11" s="38" t="s">
        <v>86</v>
      </c>
      <c r="L11" s="16">
        <f>M11+N11</f>
        <v>6600</v>
      </c>
      <c r="M11" s="3">
        <v>0</v>
      </c>
      <c r="N11" s="18">
        <v>6600</v>
      </c>
      <c r="O11" s="5"/>
      <c r="P11" s="5"/>
      <c r="R11" s="37" t="s">
        <v>23</v>
      </c>
      <c r="S11" s="38" t="s">
        <v>86</v>
      </c>
      <c r="T11" s="16">
        <f aca="true" t="shared" si="0" ref="T11:T27">D11-L11</f>
        <v>2400</v>
      </c>
      <c r="U11" s="3">
        <f aca="true" t="shared" si="1" ref="U11:U27">E11-M11</f>
        <v>0</v>
      </c>
      <c r="V11" s="18">
        <f aca="true" t="shared" si="2" ref="V11:V27">F11-N11</f>
        <v>2400</v>
      </c>
      <c r="W11" s="5"/>
      <c r="X11" s="37" t="s">
        <v>23</v>
      </c>
      <c r="Y11" s="38" t="s">
        <v>86</v>
      </c>
      <c r="Z11" s="16">
        <f>SUM(AA11:AB11)</f>
        <v>6</v>
      </c>
      <c r="AA11" s="3">
        <v>0</v>
      </c>
      <c r="AB11" s="18">
        <v>6</v>
      </c>
      <c r="AD11" s="37" t="s">
        <v>23</v>
      </c>
      <c r="AE11" s="41" t="s">
        <v>86</v>
      </c>
      <c r="AF11" s="72">
        <f aca="true" t="shared" si="3" ref="AF11:AF27">T11/Z11</f>
        <v>400</v>
      </c>
      <c r="AG11" s="73" t="s">
        <v>127</v>
      </c>
      <c r="AH11" s="74">
        <f>V11/AB11</f>
        <v>400</v>
      </c>
    </row>
    <row r="12" spans="1:34" ht="20.25" customHeight="1">
      <c r="A12" s="5"/>
      <c r="B12" s="37" t="s">
        <v>24</v>
      </c>
      <c r="C12" s="38" t="s">
        <v>62</v>
      </c>
      <c r="D12" s="16">
        <f>E12+F12</f>
        <v>73644727.86099996</v>
      </c>
      <c r="E12" s="3">
        <v>58466822.379999965</v>
      </c>
      <c r="F12" s="18">
        <v>15177905.480999991</v>
      </c>
      <c r="G12" s="5"/>
      <c r="I12" s="5"/>
      <c r="J12" s="37" t="s">
        <v>24</v>
      </c>
      <c r="K12" s="38" t="s">
        <v>87</v>
      </c>
      <c r="L12" s="16">
        <f>M12+N12</f>
        <v>71957895.8099999</v>
      </c>
      <c r="M12" s="3">
        <v>51427043.34499992</v>
      </c>
      <c r="N12" s="18">
        <v>20530852.464999985</v>
      </c>
      <c r="O12" s="5"/>
      <c r="P12" s="5"/>
      <c r="R12" s="37" t="s">
        <v>24</v>
      </c>
      <c r="S12" s="38" t="s">
        <v>87</v>
      </c>
      <c r="T12" s="16">
        <f t="shared" si="0"/>
        <v>1686832.0510000587</v>
      </c>
      <c r="U12" s="3">
        <f t="shared" si="1"/>
        <v>7039779.035000049</v>
      </c>
      <c r="V12" s="56">
        <f t="shared" si="2"/>
        <v>-5352946.983999994</v>
      </c>
      <c r="W12" s="5"/>
      <c r="X12" s="37" t="s">
        <v>24</v>
      </c>
      <c r="Y12" s="38" t="s">
        <v>87</v>
      </c>
      <c r="Z12" s="16">
        <f aca="true" t="shared" si="4" ref="Z12:Z27">SUM(AA12:AB12)</f>
        <v>12503.000000000005</v>
      </c>
      <c r="AA12" s="3">
        <v>8389.000000000007</v>
      </c>
      <c r="AB12" s="18">
        <v>4113.999999999998</v>
      </c>
      <c r="AD12" s="37" t="s">
        <v>24</v>
      </c>
      <c r="AE12" s="41" t="s">
        <v>87</v>
      </c>
      <c r="AF12" s="72">
        <f t="shared" si="3"/>
        <v>134.91418467568246</v>
      </c>
      <c r="AG12" s="73">
        <f aca="true" t="shared" si="5" ref="AG12:AG27">U12/AA12</f>
        <v>839.1678430087069</v>
      </c>
      <c r="AH12" s="84">
        <f aca="true" t="shared" si="6" ref="AH12:AH27">V12/AB12</f>
        <v>-1301.153860962566</v>
      </c>
    </row>
    <row r="13" spans="1:34" ht="31.5" customHeight="1">
      <c r="A13" s="5"/>
      <c r="B13" s="37" t="s">
        <v>25</v>
      </c>
      <c r="C13" s="38" t="s">
        <v>63</v>
      </c>
      <c r="D13" s="16">
        <f>E13+F13</f>
        <v>3139200.24</v>
      </c>
      <c r="E13" s="3">
        <v>2111497.74</v>
      </c>
      <c r="F13" s="18">
        <v>1027702.4999999998</v>
      </c>
      <c r="G13" s="5"/>
      <c r="I13" s="5"/>
      <c r="J13" s="37" t="s">
        <v>25</v>
      </c>
      <c r="K13" s="38" t="s">
        <v>88</v>
      </c>
      <c r="L13" s="16">
        <f>M13+N13</f>
        <v>2524905.84</v>
      </c>
      <c r="M13" s="3">
        <v>1686235.5899999996</v>
      </c>
      <c r="N13" s="18">
        <v>838670.2500000002</v>
      </c>
      <c r="O13" s="5"/>
      <c r="P13" s="5"/>
      <c r="R13" s="37" t="s">
        <v>25</v>
      </c>
      <c r="S13" s="38" t="s">
        <v>88</v>
      </c>
      <c r="T13" s="16">
        <f t="shared" si="0"/>
        <v>614294.4000000004</v>
      </c>
      <c r="U13" s="3">
        <f t="shared" si="1"/>
        <v>425262.1500000006</v>
      </c>
      <c r="V13" s="18">
        <f t="shared" si="2"/>
        <v>189032.24999999953</v>
      </c>
      <c r="W13" s="5"/>
      <c r="X13" s="37" t="s">
        <v>25</v>
      </c>
      <c r="Y13" s="38" t="s">
        <v>88</v>
      </c>
      <c r="Z13" s="16">
        <f t="shared" si="4"/>
        <v>679.9999999999992</v>
      </c>
      <c r="AA13" s="3">
        <v>559.9999999999992</v>
      </c>
      <c r="AB13" s="18">
        <v>120</v>
      </c>
      <c r="AD13" s="37" t="s">
        <v>25</v>
      </c>
      <c r="AE13" s="41" t="s">
        <v>88</v>
      </c>
      <c r="AF13" s="72">
        <f t="shared" si="3"/>
        <v>903.3741176470604</v>
      </c>
      <c r="AG13" s="73">
        <f t="shared" si="5"/>
        <v>759.3966964285736</v>
      </c>
      <c r="AH13" s="74">
        <f t="shared" si="6"/>
        <v>1575.268749999996</v>
      </c>
    </row>
    <row r="14" spans="1:34" ht="45" customHeight="1">
      <c r="A14" s="5"/>
      <c r="B14" s="37" t="s">
        <v>26</v>
      </c>
      <c r="C14" s="38" t="s">
        <v>64</v>
      </c>
      <c r="D14" s="16">
        <f aca="true" t="shared" si="7" ref="D14:D27">E14+F14</f>
        <v>468408.75</v>
      </c>
      <c r="E14" s="91">
        <v>406567.5</v>
      </c>
      <c r="F14" s="92">
        <v>61841.25</v>
      </c>
      <c r="G14" s="5"/>
      <c r="I14" s="5"/>
      <c r="J14" s="37" t="s">
        <v>26</v>
      </c>
      <c r="K14" s="38" t="s">
        <v>89</v>
      </c>
      <c r="L14" s="16">
        <f aca="true" t="shared" si="8" ref="L14:L27">M14+N14</f>
        <v>378376.25</v>
      </c>
      <c r="M14" s="3">
        <v>320148.75</v>
      </c>
      <c r="N14" s="18">
        <v>58227.49999999999</v>
      </c>
      <c r="O14" s="5"/>
      <c r="P14" s="5"/>
      <c r="R14" s="37" t="s">
        <v>26</v>
      </c>
      <c r="S14" s="38" t="s">
        <v>89</v>
      </c>
      <c r="T14" s="16">
        <f t="shared" si="0"/>
        <v>90032.5</v>
      </c>
      <c r="U14" s="3">
        <f t="shared" si="1"/>
        <v>86418.75</v>
      </c>
      <c r="V14" s="18">
        <f t="shared" si="2"/>
        <v>3613.7500000000073</v>
      </c>
      <c r="W14" s="5"/>
      <c r="X14" s="37" t="s">
        <v>26</v>
      </c>
      <c r="Y14" s="38" t="s">
        <v>89</v>
      </c>
      <c r="Z14" s="16">
        <f t="shared" si="4"/>
        <v>100</v>
      </c>
      <c r="AA14" s="3">
        <v>88</v>
      </c>
      <c r="AB14" s="18">
        <v>12</v>
      </c>
      <c r="AD14" s="37" t="s">
        <v>26</v>
      </c>
      <c r="AE14" s="41" t="s">
        <v>89</v>
      </c>
      <c r="AF14" s="72">
        <f t="shared" si="3"/>
        <v>900.325</v>
      </c>
      <c r="AG14" s="73">
        <f t="shared" si="5"/>
        <v>982.03125</v>
      </c>
      <c r="AH14" s="74">
        <f t="shared" si="6"/>
        <v>301.14583333333394</v>
      </c>
    </row>
    <row r="15" spans="1:34" ht="16.5" customHeight="1">
      <c r="A15" s="5"/>
      <c r="B15" s="37" t="s">
        <v>27</v>
      </c>
      <c r="C15" s="38" t="s">
        <v>65</v>
      </c>
      <c r="D15" s="16">
        <f t="shared" si="7"/>
        <v>212740</v>
      </c>
      <c r="E15" s="3">
        <v>212740</v>
      </c>
      <c r="F15" s="18">
        <v>0</v>
      </c>
      <c r="G15" s="5"/>
      <c r="I15" s="5"/>
      <c r="J15" s="37" t="s">
        <v>27</v>
      </c>
      <c r="K15" s="38" t="s">
        <v>90</v>
      </c>
      <c r="L15" s="16">
        <f t="shared" si="8"/>
        <v>167986.5</v>
      </c>
      <c r="M15" s="3">
        <v>167986.5</v>
      </c>
      <c r="N15" s="18">
        <v>0</v>
      </c>
      <c r="O15" s="5"/>
      <c r="P15" s="5"/>
      <c r="R15" s="37" t="s">
        <v>27</v>
      </c>
      <c r="S15" s="38" t="s">
        <v>90</v>
      </c>
      <c r="T15" s="16">
        <f t="shared" si="0"/>
        <v>44753.5</v>
      </c>
      <c r="U15" s="3">
        <f t="shared" si="1"/>
        <v>44753.5</v>
      </c>
      <c r="V15" s="18">
        <f t="shared" si="2"/>
        <v>0</v>
      </c>
      <c r="W15" s="5"/>
      <c r="X15" s="37" t="s">
        <v>27</v>
      </c>
      <c r="Y15" s="38" t="s">
        <v>90</v>
      </c>
      <c r="Z15" s="16">
        <f t="shared" si="4"/>
        <v>30</v>
      </c>
      <c r="AA15" s="3">
        <v>30</v>
      </c>
      <c r="AB15" s="18">
        <v>0</v>
      </c>
      <c r="AD15" s="37" t="s">
        <v>27</v>
      </c>
      <c r="AE15" s="41" t="s">
        <v>90</v>
      </c>
      <c r="AF15" s="72">
        <f t="shared" si="3"/>
        <v>1491.7833333333333</v>
      </c>
      <c r="AG15" s="73">
        <f t="shared" si="5"/>
        <v>1491.7833333333333</v>
      </c>
      <c r="AH15" s="74" t="s">
        <v>127</v>
      </c>
    </row>
    <row r="16" spans="1:34" ht="44.25" customHeight="1">
      <c r="A16" s="5"/>
      <c r="B16" s="37" t="s">
        <v>28</v>
      </c>
      <c r="C16" s="38" t="s">
        <v>66</v>
      </c>
      <c r="D16" s="16">
        <f>E16+F16</f>
        <v>219463189.25399995</v>
      </c>
      <c r="E16" s="3">
        <v>97814204.584</v>
      </c>
      <c r="F16" s="18">
        <v>121648984.66999994</v>
      </c>
      <c r="G16" s="5"/>
      <c r="I16" s="5"/>
      <c r="J16" s="37" t="s">
        <v>28</v>
      </c>
      <c r="K16" s="38" t="s">
        <v>91</v>
      </c>
      <c r="L16" s="16">
        <f>M16+N16</f>
        <v>184357978.0050003</v>
      </c>
      <c r="M16" s="3">
        <v>83425999.81500019</v>
      </c>
      <c r="N16" s="18">
        <v>100931978.19000012</v>
      </c>
      <c r="O16" s="5"/>
      <c r="P16" s="5"/>
      <c r="R16" s="37" t="s">
        <v>28</v>
      </c>
      <c r="S16" s="38" t="s">
        <v>91</v>
      </c>
      <c r="T16" s="16">
        <f t="shared" si="0"/>
        <v>35105211.248999655</v>
      </c>
      <c r="U16" s="3">
        <f t="shared" si="1"/>
        <v>14388204.768999815</v>
      </c>
      <c r="V16" s="18">
        <f t="shared" si="2"/>
        <v>20717006.479999825</v>
      </c>
      <c r="W16" s="5"/>
      <c r="X16" s="37" t="s">
        <v>28</v>
      </c>
      <c r="Y16" s="38" t="s">
        <v>91</v>
      </c>
      <c r="Z16" s="16">
        <f t="shared" si="4"/>
        <v>27606.000000000102</v>
      </c>
      <c r="AA16" s="3">
        <v>11362</v>
      </c>
      <c r="AB16" s="18">
        <v>16244.000000000104</v>
      </c>
      <c r="AD16" s="37" t="s">
        <v>28</v>
      </c>
      <c r="AE16" s="41" t="s">
        <v>91</v>
      </c>
      <c r="AF16" s="72">
        <f t="shared" si="3"/>
        <v>1271.6514978265423</v>
      </c>
      <c r="AG16" s="73">
        <f t="shared" si="5"/>
        <v>1266.3443732617334</v>
      </c>
      <c r="AH16" s="74">
        <f t="shared" si="6"/>
        <v>1275.3636099482696</v>
      </c>
    </row>
    <row r="17" spans="1:34" ht="20.25" customHeight="1">
      <c r="A17" s="5"/>
      <c r="B17" s="37" t="s">
        <v>29</v>
      </c>
      <c r="C17" s="38" t="s">
        <v>67</v>
      </c>
      <c r="D17" s="16">
        <f>E17+F17</f>
        <v>625555</v>
      </c>
      <c r="E17" s="3">
        <v>518757.5</v>
      </c>
      <c r="F17" s="18">
        <v>106797.5</v>
      </c>
      <c r="G17" s="5"/>
      <c r="I17" s="5"/>
      <c r="J17" s="37" t="s">
        <v>29</v>
      </c>
      <c r="K17" s="38" t="s">
        <v>92</v>
      </c>
      <c r="L17" s="16">
        <f>M17+N17</f>
        <v>450502.5</v>
      </c>
      <c r="M17" s="3">
        <v>375097.5</v>
      </c>
      <c r="N17" s="18">
        <v>75405</v>
      </c>
      <c r="O17" s="5"/>
      <c r="P17" s="5"/>
      <c r="R17" s="37" t="s">
        <v>29</v>
      </c>
      <c r="S17" s="38" t="s">
        <v>92</v>
      </c>
      <c r="T17" s="16">
        <f t="shared" si="0"/>
        <v>175052.5</v>
      </c>
      <c r="U17" s="3">
        <f t="shared" si="1"/>
        <v>143660</v>
      </c>
      <c r="V17" s="18">
        <f t="shared" si="2"/>
        <v>31392.5</v>
      </c>
      <c r="W17" s="5"/>
      <c r="X17" s="37" t="s">
        <v>29</v>
      </c>
      <c r="Y17" s="38" t="s">
        <v>92</v>
      </c>
      <c r="Z17" s="16">
        <f t="shared" si="4"/>
        <v>113</v>
      </c>
      <c r="AA17" s="3">
        <v>82</v>
      </c>
      <c r="AB17" s="18">
        <v>30.999999999999996</v>
      </c>
      <c r="AD17" s="37" t="s">
        <v>29</v>
      </c>
      <c r="AE17" s="41" t="s">
        <v>92</v>
      </c>
      <c r="AF17" s="72">
        <f t="shared" si="3"/>
        <v>1549.1371681415928</v>
      </c>
      <c r="AG17" s="73">
        <f t="shared" si="5"/>
        <v>1751.9512195121952</v>
      </c>
      <c r="AH17" s="74">
        <f t="shared" si="6"/>
        <v>1012.6612903225807</v>
      </c>
    </row>
    <row r="18" spans="1:34" ht="40.5" customHeight="1">
      <c r="A18" s="5"/>
      <c r="B18" s="37" t="s">
        <v>30</v>
      </c>
      <c r="C18" s="38" t="s">
        <v>68</v>
      </c>
      <c r="D18" s="16">
        <f t="shared" si="7"/>
        <v>29137303.599999994</v>
      </c>
      <c r="E18" s="3">
        <v>12336904.749999994</v>
      </c>
      <c r="F18" s="18">
        <v>16800398.849999998</v>
      </c>
      <c r="G18" s="5"/>
      <c r="I18" s="5"/>
      <c r="J18" s="37" t="s">
        <v>30</v>
      </c>
      <c r="K18" s="38" t="s">
        <v>93</v>
      </c>
      <c r="L18" s="16">
        <f t="shared" si="8"/>
        <v>23079730.81499999</v>
      </c>
      <c r="M18" s="3">
        <v>10165644.349999988</v>
      </c>
      <c r="N18" s="18">
        <v>12914086.465000004</v>
      </c>
      <c r="O18" s="5"/>
      <c r="P18" s="5"/>
      <c r="R18" s="37" t="s">
        <v>30</v>
      </c>
      <c r="S18" s="38" t="s">
        <v>93</v>
      </c>
      <c r="T18" s="16">
        <f t="shared" si="0"/>
        <v>6057572.785000004</v>
      </c>
      <c r="U18" s="3">
        <f t="shared" si="1"/>
        <v>2171260.400000006</v>
      </c>
      <c r="V18" s="18">
        <f t="shared" si="2"/>
        <v>3886312.384999994</v>
      </c>
      <c r="W18" s="5"/>
      <c r="X18" s="37" t="s">
        <v>30</v>
      </c>
      <c r="Y18" s="38" t="s">
        <v>93</v>
      </c>
      <c r="Z18" s="16">
        <f t="shared" si="4"/>
        <v>7022</v>
      </c>
      <c r="AA18" s="3">
        <v>2868</v>
      </c>
      <c r="AB18" s="18">
        <v>4154</v>
      </c>
      <c r="AD18" s="37" t="s">
        <v>30</v>
      </c>
      <c r="AE18" s="41" t="s">
        <v>93</v>
      </c>
      <c r="AF18" s="72">
        <f t="shared" si="3"/>
        <v>862.6563350897186</v>
      </c>
      <c r="AG18" s="73">
        <f t="shared" si="5"/>
        <v>757.0642956764317</v>
      </c>
      <c r="AH18" s="74">
        <f t="shared" si="6"/>
        <v>935.5590719788142</v>
      </c>
    </row>
    <row r="19" spans="1:34" ht="21.75" customHeight="1">
      <c r="A19" s="5"/>
      <c r="B19" s="37" t="s">
        <v>31</v>
      </c>
      <c r="C19" s="38" t="s">
        <v>52</v>
      </c>
      <c r="D19" s="16">
        <f t="shared" si="7"/>
        <v>646595</v>
      </c>
      <c r="E19" s="3">
        <v>639440</v>
      </c>
      <c r="F19" s="18">
        <v>7155</v>
      </c>
      <c r="G19" s="5"/>
      <c r="I19" s="5"/>
      <c r="J19" s="37" t="s">
        <v>31</v>
      </c>
      <c r="K19" s="38" t="s">
        <v>94</v>
      </c>
      <c r="L19" s="16">
        <f t="shared" si="8"/>
        <v>548424.6500000001</v>
      </c>
      <c r="M19" s="3">
        <v>544004.6500000001</v>
      </c>
      <c r="N19" s="18">
        <v>4420</v>
      </c>
      <c r="O19" s="5"/>
      <c r="P19" s="5"/>
      <c r="R19" s="37" t="s">
        <v>31</v>
      </c>
      <c r="S19" s="38" t="s">
        <v>94</v>
      </c>
      <c r="T19" s="16">
        <f t="shared" si="0"/>
        <v>98170.34999999986</v>
      </c>
      <c r="U19" s="3">
        <f t="shared" si="1"/>
        <v>95435.34999999986</v>
      </c>
      <c r="V19" s="18">
        <f t="shared" si="2"/>
        <v>2735</v>
      </c>
      <c r="W19" s="5"/>
      <c r="X19" s="37" t="s">
        <v>31</v>
      </c>
      <c r="Y19" s="38" t="s">
        <v>94</v>
      </c>
      <c r="Z19" s="16">
        <f t="shared" si="4"/>
        <v>64.99999999999999</v>
      </c>
      <c r="AA19" s="3">
        <v>58.999999999999986</v>
      </c>
      <c r="AB19" s="18">
        <v>6</v>
      </c>
      <c r="AD19" s="37" t="s">
        <v>31</v>
      </c>
      <c r="AE19" s="41" t="s">
        <v>94</v>
      </c>
      <c r="AF19" s="72">
        <f t="shared" si="3"/>
        <v>1510.3130769230752</v>
      </c>
      <c r="AG19" s="73">
        <f t="shared" si="5"/>
        <v>1617.5483050847438</v>
      </c>
      <c r="AH19" s="74">
        <f t="shared" si="6"/>
        <v>455.8333333333333</v>
      </c>
    </row>
    <row r="20" spans="1:34" ht="24" customHeight="1">
      <c r="A20" s="5"/>
      <c r="B20" s="37" t="s">
        <v>32</v>
      </c>
      <c r="C20" s="38" t="s">
        <v>53</v>
      </c>
      <c r="D20" s="16">
        <f t="shared" si="7"/>
        <v>19353500.000000004</v>
      </c>
      <c r="E20" s="3">
        <v>11647747.500000002</v>
      </c>
      <c r="F20" s="18">
        <v>7705752.500000001</v>
      </c>
      <c r="G20" s="5"/>
      <c r="I20" s="5"/>
      <c r="J20" s="37" t="s">
        <v>32</v>
      </c>
      <c r="K20" s="38" t="s">
        <v>95</v>
      </c>
      <c r="L20" s="16">
        <f t="shared" si="8"/>
        <v>18279307.000000004</v>
      </c>
      <c r="M20" s="3">
        <v>11364270.500000006</v>
      </c>
      <c r="N20" s="18">
        <v>6915036.499999999</v>
      </c>
      <c r="O20" s="5"/>
      <c r="P20" s="5"/>
      <c r="R20" s="37" t="s">
        <v>32</v>
      </c>
      <c r="S20" s="38" t="s">
        <v>95</v>
      </c>
      <c r="T20" s="16">
        <f t="shared" si="0"/>
        <v>1074193</v>
      </c>
      <c r="U20" s="3">
        <f t="shared" si="1"/>
        <v>283476.9999999963</v>
      </c>
      <c r="V20" s="18">
        <f t="shared" si="2"/>
        <v>790716.0000000019</v>
      </c>
      <c r="W20" s="5"/>
      <c r="X20" s="37" t="s">
        <v>32</v>
      </c>
      <c r="Y20" s="38" t="s">
        <v>95</v>
      </c>
      <c r="Z20" s="16">
        <f t="shared" si="4"/>
        <v>358</v>
      </c>
      <c r="AA20" s="3">
        <v>109.00000000000001</v>
      </c>
      <c r="AB20" s="18">
        <v>249</v>
      </c>
      <c r="AD20" s="37" t="s">
        <v>32</v>
      </c>
      <c r="AE20" s="41" t="s">
        <v>95</v>
      </c>
      <c r="AF20" s="72">
        <f t="shared" si="3"/>
        <v>3000.5391061452515</v>
      </c>
      <c r="AG20" s="73">
        <f t="shared" si="5"/>
        <v>2600.7064220183142</v>
      </c>
      <c r="AH20" s="74">
        <f t="shared" si="6"/>
        <v>3175.5662650602485</v>
      </c>
    </row>
    <row r="21" spans="1:34" ht="24.75" customHeight="1">
      <c r="A21" s="5"/>
      <c r="B21" s="37" t="s">
        <v>33</v>
      </c>
      <c r="C21" s="38" t="s">
        <v>54</v>
      </c>
      <c r="D21" s="16">
        <f t="shared" si="7"/>
        <v>0</v>
      </c>
      <c r="E21" s="3">
        <v>0</v>
      </c>
      <c r="F21" s="18">
        <v>0</v>
      </c>
      <c r="G21" s="5"/>
      <c r="I21" s="5"/>
      <c r="J21" s="37" t="s">
        <v>33</v>
      </c>
      <c r="K21" s="38" t="s">
        <v>96</v>
      </c>
      <c r="L21" s="16">
        <f t="shared" si="8"/>
        <v>0</v>
      </c>
      <c r="M21" s="3">
        <v>0</v>
      </c>
      <c r="N21" s="18">
        <v>0</v>
      </c>
      <c r="O21" s="5"/>
      <c r="P21" s="5"/>
      <c r="R21" s="37" t="s">
        <v>33</v>
      </c>
      <c r="S21" s="38" t="s">
        <v>96</v>
      </c>
      <c r="T21" s="16">
        <f t="shared" si="0"/>
        <v>0</v>
      </c>
      <c r="U21" s="3">
        <f t="shared" si="1"/>
        <v>0</v>
      </c>
      <c r="V21" s="18">
        <f t="shared" si="2"/>
        <v>0</v>
      </c>
      <c r="W21" s="5"/>
      <c r="X21" s="37" t="s">
        <v>33</v>
      </c>
      <c r="Y21" s="38" t="s">
        <v>96</v>
      </c>
      <c r="Z21" s="16">
        <f t="shared" si="4"/>
        <v>0</v>
      </c>
      <c r="AA21" s="3">
        <v>0</v>
      </c>
      <c r="AB21" s="18">
        <v>0</v>
      </c>
      <c r="AD21" s="37" t="s">
        <v>33</v>
      </c>
      <c r="AE21" s="41" t="s">
        <v>96</v>
      </c>
      <c r="AF21" s="72" t="s">
        <v>127</v>
      </c>
      <c r="AG21" s="73" t="s">
        <v>127</v>
      </c>
      <c r="AH21" s="74" t="s">
        <v>127</v>
      </c>
    </row>
    <row r="22" spans="1:34" ht="33" customHeight="1">
      <c r="A22" s="5"/>
      <c r="B22" s="37" t="s">
        <v>34</v>
      </c>
      <c r="C22" s="38" t="s">
        <v>55</v>
      </c>
      <c r="D22" s="16">
        <f t="shared" si="7"/>
        <v>239470.49999999997</v>
      </c>
      <c r="E22" s="3">
        <v>195087.99999999997</v>
      </c>
      <c r="F22" s="18">
        <v>44382.5</v>
      </c>
      <c r="G22" s="5"/>
      <c r="I22" s="5"/>
      <c r="J22" s="37" t="s">
        <v>34</v>
      </c>
      <c r="K22" s="38" t="s">
        <v>97</v>
      </c>
      <c r="L22" s="16">
        <f t="shared" si="8"/>
        <v>161507.99999999997</v>
      </c>
      <c r="M22" s="3">
        <v>134218.49999999997</v>
      </c>
      <c r="N22" s="18">
        <v>27289.5</v>
      </c>
      <c r="O22" s="5"/>
      <c r="P22" s="5"/>
      <c r="R22" s="37" t="s">
        <v>34</v>
      </c>
      <c r="S22" s="38" t="s">
        <v>97</v>
      </c>
      <c r="T22" s="16">
        <f t="shared" si="0"/>
        <v>77962.5</v>
      </c>
      <c r="U22" s="3">
        <f t="shared" si="1"/>
        <v>60869.5</v>
      </c>
      <c r="V22" s="18">
        <f t="shared" si="2"/>
        <v>17093</v>
      </c>
      <c r="W22" s="5"/>
      <c r="X22" s="37" t="s">
        <v>34</v>
      </c>
      <c r="Y22" s="38" t="s">
        <v>97</v>
      </c>
      <c r="Z22" s="16">
        <f t="shared" si="4"/>
        <v>79</v>
      </c>
      <c r="AA22" s="3">
        <v>63.00000000000001</v>
      </c>
      <c r="AB22" s="18">
        <v>16</v>
      </c>
      <c r="AD22" s="37" t="s">
        <v>34</v>
      </c>
      <c r="AE22" s="41" t="s">
        <v>97</v>
      </c>
      <c r="AF22" s="72">
        <f t="shared" si="3"/>
        <v>986.867088607595</v>
      </c>
      <c r="AG22" s="73">
        <f t="shared" si="5"/>
        <v>966.1825396825395</v>
      </c>
      <c r="AH22" s="74">
        <f t="shared" si="6"/>
        <v>1068.3125</v>
      </c>
    </row>
    <row r="23" spans="1:34" ht="34.5" customHeight="1">
      <c r="A23" s="5"/>
      <c r="B23" s="37" t="s">
        <v>35</v>
      </c>
      <c r="C23" s="38" t="s">
        <v>56</v>
      </c>
      <c r="D23" s="16">
        <f t="shared" si="7"/>
        <v>2935702.2500000005</v>
      </c>
      <c r="E23" s="3">
        <v>1715626.7500000005</v>
      </c>
      <c r="F23" s="18">
        <v>1220075.5</v>
      </c>
      <c r="G23" s="5"/>
      <c r="I23" s="5"/>
      <c r="J23" s="37" t="s">
        <v>35</v>
      </c>
      <c r="K23" s="38" t="s">
        <v>98</v>
      </c>
      <c r="L23" s="16">
        <f t="shared" si="8"/>
        <v>1640308.7199999997</v>
      </c>
      <c r="M23" s="3">
        <v>1028099.5499999998</v>
      </c>
      <c r="N23" s="18">
        <v>612209.1699999999</v>
      </c>
      <c r="O23" s="5"/>
      <c r="P23" s="5"/>
      <c r="R23" s="37" t="s">
        <v>35</v>
      </c>
      <c r="S23" s="38" t="s">
        <v>98</v>
      </c>
      <c r="T23" s="16">
        <f t="shared" si="0"/>
        <v>1295393.5300000007</v>
      </c>
      <c r="U23" s="3">
        <f t="shared" si="1"/>
        <v>687527.2000000007</v>
      </c>
      <c r="V23" s="18">
        <f t="shared" si="2"/>
        <v>607866.3300000001</v>
      </c>
      <c r="W23" s="5"/>
      <c r="X23" s="37" t="s">
        <v>35</v>
      </c>
      <c r="Y23" s="38" t="s">
        <v>98</v>
      </c>
      <c r="Z23" s="16">
        <f t="shared" si="4"/>
        <v>774</v>
      </c>
      <c r="AA23" s="3">
        <v>470</v>
      </c>
      <c r="AB23" s="18">
        <v>303.99999999999994</v>
      </c>
      <c r="AD23" s="37" t="s">
        <v>35</v>
      </c>
      <c r="AE23" s="41" t="s">
        <v>98</v>
      </c>
      <c r="AF23" s="72">
        <f t="shared" si="3"/>
        <v>1673.6350516795876</v>
      </c>
      <c r="AG23" s="73">
        <f t="shared" si="5"/>
        <v>1462.8238297872354</v>
      </c>
      <c r="AH23" s="74">
        <f t="shared" si="6"/>
        <v>1999.560296052632</v>
      </c>
    </row>
    <row r="24" spans="1:34" ht="27" customHeight="1">
      <c r="A24" s="5"/>
      <c r="B24" s="37" t="s">
        <v>36</v>
      </c>
      <c r="C24" s="38" t="s">
        <v>57</v>
      </c>
      <c r="D24" s="16">
        <f t="shared" si="7"/>
        <v>4759765.199999999</v>
      </c>
      <c r="E24" s="3">
        <v>4362281.4799999995</v>
      </c>
      <c r="F24" s="18">
        <v>397483.72000000003</v>
      </c>
      <c r="G24" s="5"/>
      <c r="I24" s="5"/>
      <c r="J24" s="37" t="s">
        <v>36</v>
      </c>
      <c r="K24" s="38" t="s">
        <v>99</v>
      </c>
      <c r="L24" s="16">
        <f t="shared" si="8"/>
        <v>4557879.029999998</v>
      </c>
      <c r="M24" s="3">
        <v>4170484.039999998</v>
      </c>
      <c r="N24" s="18">
        <v>387394.99</v>
      </c>
      <c r="O24" s="5"/>
      <c r="P24" s="5"/>
      <c r="R24" s="37" t="s">
        <v>36</v>
      </c>
      <c r="S24" s="38" t="s">
        <v>99</v>
      </c>
      <c r="T24" s="16">
        <f t="shared" si="0"/>
        <v>201886.17000000086</v>
      </c>
      <c r="U24" s="3">
        <f t="shared" si="1"/>
        <v>191797.44000000134</v>
      </c>
      <c r="V24" s="18">
        <f t="shared" si="2"/>
        <v>10088.73000000004</v>
      </c>
      <c r="W24" s="5"/>
      <c r="X24" s="37" t="s">
        <v>36</v>
      </c>
      <c r="Y24" s="38" t="s">
        <v>99</v>
      </c>
      <c r="Z24" s="16">
        <f t="shared" si="4"/>
        <v>4360.000000000002</v>
      </c>
      <c r="AA24" s="3">
        <v>3971.000000000002</v>
      </c>
      <c r="AB24" s="18">
        <v>388.9999999999999</v>
      </c>
      <c r="AD24" s="37" t="s">
        <v>36</v>
      </c>
      <c r="AE24" s="41" t="s">
        <v>99</v>
      </c>
      <c r="AF24" s="72">
        <f t="shared" si="3"/>
        <v>46.30416743119284</v>
      </c>
      <c r="AG24" s="73">
        <f t="shared" si="5"/>
        <v>48.29953160413026</v>
      </c>
      <c r="AH24" s="74">
        <f t="shared" si="6"/>
        <v>25.93503856041142</v>
      </c>
    </row>
    <row r="25" spans="1:34" ht="34.5" customHeight="1">
      <c r="A25" s="5"/>
      <c r="B25" s="37" t="s">
        <v>37</v>
      </c>
      <c r="C25" s="38" t="s">
        <v>58</v>
      </c>
      <c r="D25" s="16">
        <f t="shared" si="7"/>
        <v>2050844.5</v>
      </c>
      <c r="E25" s="3">
        <v>1724103.1</v>
      </c>
      <c r="F25" s="18">
        <v>326741.4</v>
      </c>
      <c r="G25" s="5"/>
      <c r="I25" s="5"/>
      <c r="J25" s="37" t="s">
        <v>37</v>
      </c>
      <c r="K25" s="38" t="s">
        <v>100</v>
      </c>
      <c r="L25" s="16">
        <f t="shared" si="8"/>
        <v>1605622.9699999997</v>
      </c>
      <c r="M25" s="3">
        <v>1344155.4699999997</v>
      </c>
      <c r="N25" s="18">
        <v>261467.5</v>
      </c>
      <c r="O25" s="5"/>
      <c r="P25" s="5"/>
      <c r="R25" s="37" t="s">
        <v>37</v>
      </c>
      <c r="S25" s="38" t="s">
        <v>100</v>
      </c>
      <c r="T25" s="16">
        <f t="shared" si="0"/>
        <v>445221.53000000026</v>
      </c>
      <c r="U25" s="3">
        <f t="shared" si="1"/>
        <v>379947.63000000035</v>
      </c>
      <c r="V25" s="18">
        <f t="shared" si="2"/>
        <v>65273.90000000002</v>
      </c>
      <c r="W25" s="5"/>
      <c r="X25" s="37" t="s">
        <v>37</v>
      </c>
      <c r="Y25" s="38" t="s">
        <v>100</v>
      </c>
      <c r="Z25" s="16">
        <f t="shared" si="4"/>
        <v>842.0000000000001</v>
      </c>
      <c r="AA25" s="3">
        <v>744.0000000000001</v>
      </c>
      <c r="AB25" s="18">
        <v>98</v>
      </c>
      <c r="AD25" s="37" t="s">
        <v>37</v>
      </c>
      <c r="AE25" s="41" t="s">
        <v>100</v>
      </c>
      <c r="AF25" s="72">
        <f t="shared" si="3"/>
        <v>528.7666627078387</v>
      </c>
      <c r="AG25" s="73">
        <f t="shared" si="5"/>
        <v>510.68229838709715</v>
      </c>
      <c r="AH25" s="74">
        <f t="shared" si="6"/>
        <v>666.060204081633</v>
      </c>
    </row>
    <row r="26" spans="1:34" ht="15" customHeight="1">
      <c r="A26" s="5"/>
      <c r="B26" s="37" t="s">
        <v>38</v>
      </c>
      <c r="C26" s="38" t="s">
        <v>59</v>
      </c>
      <c r="D26" s="16">
        <f t="shared" si="7"/>
        <v>3419461.0199999996</v>
      </c>
      <c r="E26" s="3">
        <v>2739761.3999999994</v>
      </c>
      <c r="F26" s="18">
        <v>679699.62</v>
      </c>
      <c r="G26" s="5"/>
      <c r="I26" s="5"/>
      <c r="J26" s="37" t="s">
        <v>38</v>
      </c>
      <c r="K26" s="38" t="s">
        <v>101</v>
      </c>
      <c r="L26" s="16">
        <f t="shared" si="8"/>
        <v>2261989.24</v>
      </c>
      <c r="M26" s="3">
        <v>1630889.5</v>
      </c>
      <c r="N26" s="18">
        <v>631099.74</v>
      </c>
      <c r="O26" s="5"/>
      <c r="P26" s="5"/>
      <c r="R26" s="37" t="s">
        <v>38</v>
      </c>
      <c r="S26" s="38" t="s">
        <v>101</v>
      </c>
      <c r="T26" s="16">
        <f t="shared" si="0"/>
        <v>1157471.7799999993</v>
      </c>
      <c r="U26" s="3">
        <f t="shared" si="1"/>
        <v>1108871.8999999994</v>
      </c>
      <c r="V26" s="18">
        <f t="shared" si="2"/>
        <v>48599.880000000005</v>
      </c>
      <c r="W26" s="5"/>
      <c r="X26" s="37" t="s">
        <v>38</v>
      </c>
      <c r="Y26" s="38" t="s">
        <v>101</v>
      </c>
      <c r="Z26" s="16">
        <f t="shared" si="4"/>
        <v>1168</v>
      </c>
      <c r="AA26" s="3">
        <v>792.9999999999999</v>
      </c>
      <c r="AB26" s="18">
        <v>375</v>
      </c>
      <c r="AD26" s="37" t="s">
        <v>38</v>
      </c>
      <c r="AE26" s="41" t="s">
        <v>101</v>
      </c>
      <c r="AF26" s="72">
        <f t="shared" si="3"/>
        <v>990.9861130136981</v>
      </c>
      <c r="AG26" s="73">
        <f t="shared" si="5"/>
        <v>1398.325220680958</v>
      </c>
      <c r="AH26" s="74">
        <f t="shared" si="6"/>
        <v>129.59968</v>
      </c>
    </row>
    <row r="27" spans="1:34" ht="27" customHeight="1">
      <c r="A27" s="5"/>
      <c r="B27" s="39" t="s">
        <v>39</v>
      </c>
      <c r="C27" s="40" t="s">
        <v>60</v>
      </c>
      <c r="D27" s="12">
        <f t="shared" si="7"/>
        <v>8581655.979999993</v>
      </c>
      <c r="E27" s="4">
        <v>6401582.229999994</v>
      </c>
      <c r="F27" s="19">
        <v>2180073.75</v>
      </c>
      <c r="G27" s="5"/>
      <c r="I27" s="5"/>
      <c r="J27" s="39" t="s">
        <v>39</v>
      </c>
      <c r="K27" s="40" t="s">
        <v>102</v>
      </c>
      <c r="L27" s="12">
        <f t="shared" si="8"/>
        <v>6076771.969999997</v>
      </c>
      <c r="M27" s="4">
        <v>4696777.919999997</v>
      </c>
      <c r="N27" s="19">
        <v>1379994.05</v>
      </c>
      <c r="O27" s="5"/>
      <c r="P27" s="5"/>
      <c r="R27" s="39" t="s">
        <v>39</v>
      </c>
      <c r="S27" s="40" t="s">
        <v>102</v>
      </c>
      <c r="T27" s="12">
        <f t="shared" si="0"/>
        <v>2504884.009999996</v>
      </c>
      <c r="U27" s="4">
        <f t="shared" si="1"/>
        <v>1704804.3099999968</v>
      </c>
      <c r="V27" s="19">
        <f t="shared" si="2"/>
        <v>800079.7</v>
      </c>
      <c r="W27" s="5"/>
      <c r="X27" s="39" t="s">
        <v>39</v>
      </c>
      <c r="Y27" s="40" t="s">
        <v>102</v>
      </c>
      <c r="Z27" s="12">
        <f t="shared" si="4"/>
        <v>2137.0000000000014</v>
      </c>
      <c r="AA27" s="4">
        <v>1284.000000000001</v>
      </c>
      <c r="AB27" s="19">
        <v>853.0000000000003</v>
      </c>
      <c r="AD27" s="39" t="s">
        <v>39</v>
      </c>
      <c r="AE27" s="43" t="s">
        <v>102</v>
      </c>
      <c r="AF27" s="75">
        <f t="shared" si="3"/>
        <v>1172.1497473093095</v>
      </c>
      <c r="AG27" s="76">
        <f t="shared" si="5"/>
        <v>1327.7292133956353</v>
      </c>
      <c r="AH27" s="77">
        <f t="shared" si="6"/>
        <v>937.9597889800699</v>
      </c>
    </row>
    <row r="28" spans="1:34" ht="6" customHeight="1">
      <c r="A28" s="5"/>
      <c r="B28" s="22"/>
      <c r="C28" s="13"/>
      <c r="D28" s="3"/>
      <c r="E28" s="3"/>
      <c r="F28" s="3"/>
      <c r="G28" s="5"/>
      <c r="I28" s="5"/>
      <c r="J28" s="22"/>
      <c r="K28" s="13"/>
      <c r="L28" s="3"/>
      <c r="M28" s="3"/>
      <c r="N28" s="3"/>
      <c r="O28" s="5"/>
      <c r="P28" s="5"/>
      <c r="R28" s="22"/>
      <c r="S28" s="13"/>
      <c r="T28" s="3"/>
      <c r="U28" s="3"/>
      <c r="V28" s="3"/>
      <c r="W28" s="5"/>
      <c r="X28" s="22"/>
      <c r="Y28" s="13"/>
      <c r="Z28" s="3"/>
      <c r="AA28" s="3"/>
      <c r="AB28" s="3"/>
      <c r="AD28" s="22"/>
      <c r="AE28" s="13"/>
      <c r="AF28" s="3"/>
      <c r="AG28" s="3"/>
      <c r="AH28" s="3"/>
    </row>
    <row r="29" spans="1:34" ht="12" customHeight="1">
      <c r="A29" s="5"/>
      <c r="B29" s="25" t="s">
        <v>69</v>
      </c>
      <c r="C29" s="13"/>
      <c r="D29" s="3"/>
      <c r="E29" s="3"/>
      <c r="F29" s="3"/>
      <c r="G29" s="5"/>
      <c r="I29" s="5"/>
      <c r="J29" s="25" t="s">
        <v>70</v>
      </c>
      <c r="K29" s="31"/>
      <c r="L29" s="32"/>
      <c r="M29" s="32"/>
      <c r="N29" s="32"/>
      <c r="O29" s="30"/>
      <c r="P29" s="30"/>
      <c r="R29" s="25" t="s">
        <v>72</v>
      </c>
      <c r="S29" s="5"/>
      <c r="T29" s="3"/>
      <c r="U29" s="3"/>
      <c r="V29" s="3"/>
      <c r="W29" s="5"/>
      <c r="X29" s="25" t="s">
        <v>72</v>
      </c>
      <c r="Y29" s="5"/>
      <c r="Z29" s="3"/>
      <c r="AA29" s="3"/>
      <c r="AB29" s="3"/>
      <c r="AD29" s="25" t="s">
        <v>72</v>
      </c>
      <c r="AE29" s="5"/>
      <c r="AF29" s="3"/>
      <c r="AG29" s="3"/>
      <c r="AH29" s="3"/>
    </row>
    <row r="30" spans="1:34" ht="12" customHeight="1">
      <c r="A30" s="5"/>
      <c r="B30" s="25" t="s">
        <v>75</v>
      </c>
      <c r="C30" s="13"/>
      <c r="D30" s="3"/>
      <c r="E30" s="3"/>
      <c r="F30" s="3"/>
      <c r="G30" s="5"/>
      <c r="I30" s="5"/>
      <c r="J30" s="29" t="s">
        <v>76</v>
      </c>
      <c r="K30" s="31"/>
      <c r="L30" s="32"/>
      <c r="M30" s="32"/>
      <c r="N30" s="32"/>
      <c r="O30" s="30"/>
      <c r="P30" s="30"/>
      <c r="R30" s="25" t="s">
        <v>73</v>
      </c>
      <c r="S30" s="5"/>
      <c r="T30" s="3"/>
      <c r="U30" s="3"/>
      <c r="V30" s="3"/>
      <c r="W30" s="5"/>
      <c r="X30" s="25" t="s">
        <v>73</v>
      </c>
      <c r="Y30" s="5"/>
      <c r="Z30" s="3"/>
      <c r="AA30" s="3"/>
      <c r="AB30" s="3"/>
      <c r="AD30" s="25" t="s">
        <v>73</v>
      </c>
      <c r="AE30" s="5"/>
      <c r="AF30" s="3"/>
      <c r="AG30" s="3"/>
      <c r="AH30" s="3"/>
    </row>
    <row r="31" spans="1:34" ht="12" customHeight="1">
      <c r="A31" s="5"/>
      <c r="B31" s="25" t="s">
        <v>111</v>
      </c>
      <c r="C31" s="13"/>
      <c r="D31" s="3"/>
      <c r="E31" s="3"/>
      <c r="F31" s="3"/>
      <c r="G31" s="5"/>
      <c r="I31" s="5"/>
      <c r="J31" s="25" t="s">
        <v>111</v>
      </c>
      <c r="K31" s="31"/>
      <c r="L31" s="32"/>
      <c r="M31" s="32"/>
      <c r="N31" s="32"/>
      <c r="O31" s="30"/>
      <c r="P31" s="30"/>
      <c r="R31" s="29" t="s">
        <v>77</v>
      </c>
      <c r="S31" s="5"/>
      <c r="T31" s="3"/>
      <c r="U31" s="3"/>
      <c r="V31" s="3"/>
      <c r="W31" s="5"/>
      <c r="X31" s="29" t="s">
        <v>77</v>
      </c>
      <c r="Y31" s="5"/>
      <c r="Z31" s="3"/>
      <c r="AA31" s="3"/>
      <c r="AB31" s="3"/>
      <c r="AD31" s="29" t="s">
        <v>77</v>
      </c>
      <c r="AE31" s="5"/>
      <c r="AF31" s="3"/>
      <c r="AG31" s="3"/>
      <c r="AH31" s="3"/>
    </row>
    <row r="32" spans="1:34" ht="12" customHeight="1">
      <c r="A32" s="5"/>
      <c r="B32" s="25" t="s">
        <v>112</v>
      </c>
      <c r="C32" s="13"/>
      <c r="D32" s="3"/>
      <c r="E32" s="3"/>
      <c r="F32" s="3"/>
      <c r="G32" s="5"/>
      <c r="I32" s="5"/>
      <c r="J32" s="25" t="s">
        <v>112</v>
      </c>
      <c r="K32" s="31"/>
      <c r="L32" s="32"/>
      <c r="M32" s="32"/>
      <c r="N32" s="32"/>
      <c r="O32" s="30"/>
      <c r="P32" s="30"/>
      <c r="R32" s="25" t="s">
        <v>111</v>
      </c>
      <c r="S32" s="13"/>
      <c r="T32" s="3"/>
      <c r="U32" s="3"/>
      <c r="V32" s="3"/>
      <c r="W32" s="5"/>
      <c r="X32" s="25" t="s">
        <v>111</v>
      </c>
      <c r="Y32" s="13"/>
      <c r="Z32" s="3"/>
      <c r="AA32" s="3"/>
      <c r="AB32" s="3"/>
      <c r="AD32" s="25" t="s">
        <v>111</v>
      </c>
      <c r="AE32" s="13"/>
      <c r="AF32" s="3"/>
      <c r="AG32" s="3"/>
      <c r="AH32" s="3"/>
    </row>
    <row r="33" spans="1:34" ht="12" customHeight="1">
      <c r="A33" s="5"/>
      <c r="B33" s="26" t="s">
        <v>41</v>
      </c>
      <c r="C33" s="13"/>
      <c r="D33" s="3"/>
      <c r="E33" s="3"/>
      <c r="F33" s="3"/>
      <c r="G33" s="5"/>
      <c r="I33" s="5"/>
      <c r="J33" s="26" t="s">
        <v>41</v>
      </c>
      <c r="K33" s="31"/>
      <c r="L33" s="32"/>
      <c r="M33" s="32"/>
      <c r="N33" s="32"/>
      <c r="O33" s="30"/>
      <c r="P33" s="30"/>
      <c r="R33" s="25" t="s">
        <v>112</v>
      </c>
      <c r="S33" s="13"/>
      <c r="T33" s="3"/>
      <c r="U33" s="3"/>
      <c r="V33" s="3"/>
      <c r="W33" s="5"/>
      <c r="X33" s="25" t="s">
        <v>112</v>
      </c>
      <c r="Y33" s="13"/>
      <c r="Z33" s="3"/>
      <c r="AA33" s="3"/>
      <c r="AB33" s="3"/>
      <c r="AD33" s="25" t="s">
        <v>112</v>
      </c>
      <c r="AE33" s="13"/>
      <c r="AF33" s="3"/>
      <c r="AG33" s="3"/>
      <c r="AH33" s="3"/>
    </row>
    <row r="34" spans="1:34" ht="12" customHeight="1">
      <c r="A34" s="5"/>
      <c r="B34" s="27" t="s">
        <v>71</v>
      </c>
      <c r="C34" s="13"/>
      <c r="D34" s="3"/>
      <c r="E34" s="3"/>
      <c r="F34" s="3"/>
      <c r="G34" s="5"/>
      <c r="I34" s="5"/>
      <c r="J34" s="27" t="s">
        <v>71</v>
      </c>
      <c r="K34" s="13"/>
      <c r="L34" s="22"/>
      <c r="M34" s="22"/>
      <c r="N34" s="22"/>
      <c r="O34" s="5"/>
      <c r="P34" s="5"/>
      <c r="R34" s="26" t="s">
        <v>41</v>
      </c>
      <c r="S34" s="13"/>
      <c r="T34" s="22"/>
      <c r="U34" s="22"/>
      <c r="V34" s="22"/>
      <c r="W34" s="5"/>
      <c r="X34" s="26" t="s">
        <v>41</v>
      </c>
      <c r="Y34" s="13"/>
      <c r="Z34" s="22"/>
      <c r="AA34" s="22"/>
      <c r="AB34" s="22"/>
      <c r="AD34" s="26" t="s">
        <v>41</v>
      </c>
      <c r="AE34" s="13"/>
      <c r="AF34" s="22"/>
      <c r="AG34" s="22"/>
      <c r="AH34" s="22"/>
    </row>
    <row r="35" spans="1:34" ht="12" customHeight="1">
      <c r="A35" s="5"/>
      <c r="C35" s="13"/>
      <c r="D35" s="3"/>
      <c r="E35" s="3"/>
      <c r="F35" s="3"/>
      <c r="G35" s="5"/>
      <c r="I35" s="5"/>
      <c r="K35" s="13"/>
      <c r="L35" s="22"/>
      <c r="M35" s="22"/>
      <c r="N35" s="22"/>
      <c r="O35" s="5"/>
      <c r="P35" s="5"/>
      <c r="R35" s="27" t="s">
        <v>71</v>
      </c>
      <c r="S35" s="13"/>
      <c r="T35" s="22"/>
      <c r="U35" s="22"/>
      <c r="V35" s="22"/>
      <c r="W35" s="5"/>
      <c r="X35" s="27" t="s">
        <v>71</v>
      </c>
      <c r="Y35" s="13"/>
      <c r="Z35" s="22"/>
      <c r="AA35" s="22"/>
      <c r="AB35" s="22"/>
      <c r="AD35" s="27" t="s">
        <v>71</v>
      </c>
      <c r="AE35" s="13"/>
      <c r="AF35" s="22"/>
      <c r="AG35" s="22"/>
      <c r="AH35" s="22"/>
    </row>
    <row r="36" spans="3:22" ht="12" customHeight="1">
      <c r="C36" s="13"/>
      <c r="D36" s="3"/>
      <c r="E36" s="3"/>
      <c r="F36" s="3"/>
      <c r="J36" s="23"/>
      <c r="K36" s="13"/>
      <c r="L36" s="23"/>
      <c r="M36" s="23"/>
      <c r="N36" s="23"/>
      <c r="S36" s="13"/>
      <c r="T36" s="23"/>
      <c r="U36" s="23"/>
      <c r="V36" s="23"/>
    </row>
    <row r="37" spans="3:22" ht="15">
      <c r="C37" s="13"/>
      <c r="D37" s="3"/>
      <c r="E37" s="3"/>
      <c r="F37" s="3"/>
      <c r="K37" s="23"/>
      <c r="L37" s="23"/>
      <c r="M37" s="23"/>
      <c r="N37" s="23"/>
      <c r="S37" s="23"/>
      <c r="T37" s="23"/>
      <c r="U37" s="23"/>
      <c r="V37" s="23"/>
    </row>
    <row r="38" spans="2:22" ht="15">
      <c r="B38" s="22"/>
      <c r="C38" s="13"/>
      <c r="D38" s="22"/>
      <c r="E38" s="22"/>
      <c r="F38" s="22"/>
      <c r="K38" s="23"/>
      <c r="L38" s="23"/>
      <c r="M38" s="23"/>
      <c r="N38" s="23"/>
      <c r="R38" s="23"/>
      <c r="S38" s="23"/>
      <c r="T38" s="23"/>
      <c r="U38" s="23"/>
      <c r="V38" s="23"/>
    </row>
    <row r="39" spans="2:22" ht="15">
      <c r="B39" s="22"/>
      <c r="C39" s="13"/>
      <c r="D39" s="22"/>
      <c r="E39" s="22"/>
      <c r="F39" s="22"/>
      <c r="J39" s="23"/>
      <c r="K39" s="23"/>
      <c r="L39" s="23"/>
      <c r="M39" s="23"/>
      <c r="N39" s="23"/>
      <c r="R39" s="23"/>
      <c r="S39" s="23"/>
      <c r="T39" s="23"/>
      <c r="U39" s="23"/>
      <c r="V39" s="23"/>
    </row>
    <row r="40" spans="2:22" ht="15">
      <c r="B40" s="23"/>
      <c r="C40" s="13"/>
      <c r="D40" s="23"/>
      <c r="E40" s="23"/>
      <c r="F40" s="23"/>
      <c r="J40" s="23"/>
      <c r="K40" s="23"/>
      <c r="L40" s="23"/>
      <c r="M40" s="23"/>
      <c r="N40" s="23"/>
      <c r="R40" s="23"/>
      <c r="S40" s="23"/>
      <c r="T40" s="23"/>
      <c r="U40" s="23"/>
      <c r="V40" s="23"/>
    </row>
    <row r="41" spans="2:6" ht="12.75">
      <c r="B41" s="23"/>
      <c r="C41" s="23"/>
      <c r="D41" s="23"/>
      <c r="E41" s="23"/>
      <c r="F41" s="23"/>
    </row>
    <row r="42" spans="2:6" ht="12.75">
      <c r="B42" s="23"/>
      <c r="C42" s="23"/>
      <c r="D42" s="23"/>
      <c r="E42" s="23"/>
      <c r="F42" s="23"/>
    </row>
    <row r="43" spans="2:6" ht="12.75">
      <c r="B43" s="23"/>
      <c r="C43" s="23"/>
      <c r="D43" s="23"/>
      <c r="E43" s="23"/>
      <c r="F43" s="23"/>
    </row>
    <row r="44" spans="2:6" ht="12.75">
      <c r="B44" s="23"/>
      <c r="C44" s="23"/>
      <c r="D44" s="23"/>
      <c r="E44" s="23"/>
      <c r="F44" s="23"/>
    </row>
  </sheetData>
  <sheetProtection/>
  <mergeCells count="10">
    <mergeCell ref="AD5:AE7"/>
    <mergeCell ref="AF5:AH5"/>
    <mergeCell ref="R5:S7"/>
    <mergeCell ref="T5:V5"/>
    <mergeCell ref="B5:C7"/>
    <mergeCell ref="D5:F5"/>
    <mergeCell ref="L5:N5"/>
    <mergeCell ref="J5:K7"/>
    <mergeCell ref="X5:Y7"/>
    <mergeCell ref="Z5:AB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&amp;CV-8-5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O41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3.00390625" style="1" customWidth="1"/>
    <col min="2" max="2" width="9.57421875" style="1" customWidth="1"/>
    <col min="3" max="3" width="28.8515625" style="1" customWidth="1"/>
    <col min="4" max="6" width="10.7109375" style="1" customWidth="1"/>
    <col min="7" max="7" width="2.140625" style="1" customWidth="1"/>
    <col min="8" max="8" width="9.140625" style="1" customWidth="1"/>
    <col min="9" max="9" width="0.9921875" style="1" customWidth="1"/>
    <col min="10" max="10" width="9.57421875" style="1" customWidth="1"/>
    <col min="11" max="11" width="33.28125" style="1" customWidth="1"/>
    <col min="12" max="12" width="14.57421875" style="1" customWidth="1"/>
    <col min="13" max="13" width="14.28125" style="1" customWidth="1"/>
    <col min="14" max="14" width="16.421875" style="1" customWidth="1"/>
    <col min="15" max="15" width="11.7109375" style="1" customWidth="1"/>
    <col min="16" max="16" width="6.8515625" style="1" customWidth="1"/>
    <col min="17" max="16384" width="9.140625" style="1" customWidth="1"/>
  </cols>
  <sheetData>
    <row r="1" spans="2:15" ht="11.25" customHeight="1">
      <c r="B1" s="5"/>
      <c r="C1" s="5"/>
      <c r="D1" s="5"/>
      <c r="E1" s="5"/>
      <c r="F1" s="5"/>
      <c r="G1" s="5"/>
      <c r="J1" s="5"/>
      <c r="K1" s="5"/>
      <c r="L1" s="5"/>
      <c r="M1" s="5"/>
      <c r="N1" s="5"/>
      <c r="O1" s="5"/>
    </row>
    <row r="2" spans="2:15" ht="15" customHeight="1">
      <c r="B2" s="6" t="s">
        <v>44</v>
      </c>
      <c r="C2" s="6"/>
      <c r="D2" s="6"/>
      <c r="E2" s="6"/>
      <c r="F2" s="6"/>
      <c r="G2" s="5"/>
      <c r="J2" s="6" t="s">
        <v>106</v>
      </c>
      <c r="K2" s="6"/>
      <c r="L2" s="6"/>
      <c r="M2" s="6"/>
      <c r="N2" s="6"/>
      <c r="O2" s="5"/>
    </row>
    <row r="3" spans="2:15" ht="15" customHeight="1">
      <c r="B3" s="6" t="s">
        <v>130</v>
      </c>
      <c r="C3" s="6"/>
      <c r="D3" s="6"/>
      <c r="E3" s="6"/>
      <c r="F3" s="6"/>
      <c r="G3" s="5"/>
      <c r="J3" s="6" t="s">
        <v>138</v>
      </c>
      <c r="K3" s="6"/>
      <c r="L3" s="6"/>
      <c r="M3" s="6"/>
      <c r="N3" s="6"/>
      <c r="O3" s="5"/>
    </row>
    <row r="4" spans="2:15" ht="15" customHeight="1">
      <c r="B4" s="5"/>
      <c r="C4" s="6"/>
      <c r="D4" s="6"/>
      <c r="E4" s="6"/>
      <c r="F4" s="6"/>
      <c r="G4" s="5"/>
      <c r="J4" s="5"/>
      <c r="K4" s="6"/>
      <c r="L4" s="6"/>
      <c r="M4" s="6"/>
      <c r="N4" s="6"/>
      <c r="O4" s="5"/>
    </row>
    <row r="5" spans="2:15" ht="15" customHeight="1">
      <c r="B5" s="96" t="s">
        <v>40</v>
      </c>
      <c r="C5" s="97"/>
      <c r="D5" s="93" t="s">
        <v>81</v>
      </c>
      <c r="E5" s="94"/>
      <c r="F5" s="95"/>
      <c r="G5" s="5"/>
      <c r="J5" s="96" t="s">
        <v>80</v>
      </c>
      <c r="K5" s="97"/>
      <c r="L5" s="93" t="s">
        <v>81</v>
      </c>
      <c r="M5" s="94"/>
      <c r="N5" s="95"/>
      <c r="O5" s="5"/>
    </row>
    <row r="6" spans="2:15" ht="29.25" customHeight="1">
      <c r="B6" s="98"/>
      <c r="C6" s="99"/>
      <c r="D6" s="10" t="s">
        <v>82</v>
      </c>
      <c r="E6" s="8" t="s">
        <v>0</v>
      </c>
      <c r="F6" s="9" t="s">
        <v>1</v>
      </c>
      <c r="G6" s="5"/>
      <c r="J6" s="98"/>
      <c r="K6" s="99"/>
      <c r="L6" s="10" t="s">
        <v>82</v>
      </c>
      <c r="M6" s="8" t="s">
        <v>0</v>
      </c>
      <c r="N6" s="9" t="s">
        <v>1</v>
      </c>
      <c r="O6" s="5"/>
    </row>
    <row r="7" spans="2:15" ht="15" customHeight="1">
      <c r="B7" s="100"/>
      <c r="C7" s="101"/>
      <c r="D7" s="11"/>
      <c r="E7" s="14" t="s">
        <v>105</v>
      </c>
      <c r="F7" s="15"/>
      <c r="G7" s="5"/>
      <c r="J7" s="100"/>
      <c r="K7" s="101"/>
      <c r="L7" s="11"/>
      <c r="M7" s="14" t="s">
        <v>103</v>
      </c>
      <c r="N7" s="15"/>
      <c r="O7" s="5"/>
    </row>
    <row r="8" spans="2:15" ht="6.75" customHeight="1">
      <c r="B8" s="34"/>
      <c r="C8" s="35"/>
      <c r="D8" s="16"/>
      <c r="E8" s="3"/>
      <c r="F8" s="18"/>
      <c r="G8" s="5"/>
      <c r="J8" s="34"/>
      <c r="K8" s="35"/>
      <c r="L8" s="24"/>
      <c r="M8" s="20"/>
      <c r="N8" s="21"/>
      <c r="O8" s="5"/>
    </row>
    <row r="9" spans="2:15" ht="15">
      <c r="B9" s="37" t="s">
        <v>22</v>
      </c>
      <c r="C9" s="41"/>
      <c r="D9" s="60">
        <v>875.3234074131636</v>
      </c>
      <c r="E9" s="61">
        <v>933.2751015159313</v>
      </c>
      <c r="F9" s="62">
        <v>808.9897638574658</v>
      </c>
      <c r="G9" s="5"/>
      <c r="J9" s="37" t="s">
        <v>85</v>
      </c>
      <c r="K9" s="41"/>
      <c r="L9" s="85">
        <f>D9/$D$9</f>
        <v>1</v>
      </c>
      <c r="M9" s="86">
        <f>E9/$D$9</f>
        <v>1.0662060372337487</v>
      </c>
      <c r="N9" s="87">
        <f>F9/$D$9</f>
        <v>0.9242181312713513</v>
      </c>
      <c r="O9" s="5"/>
    </row>
    <row r="10" spans="2:15" ht="6" customHeight="1">
      <c r="B10" s="37"/>
      <c r="C10" s="38"/>
      <c r="D10" s="60"/>
      <c r="E10" s="61"/>
      <c r="F10" s="62"/>
      <c r="G10" s="5"/>
      <c r="J10" s="37"/>
      <c r="K10" s="38"/>
      <c r="L10" s="85"/>
      <c r="M10" s="86"/>
      <c r="N10" s="87"/>
      <c r="O10" s="5"/>
    </row>
    <row r="11" spans="2:15" ht="21.75" customHeight="1">
      <c r="B11" s="37" t="s">
        <v>23</v>
      </c>
      <c r="C11" s="38" t="s">
        <v>5</v>
      </c>
      <c r="D11" s="60">
        <v>400</v>
      </c>
      <c r="E11" s="61" t="s">
        <v>127</v>
      </c>
      <c r="F11" s="62">
        <v>400</v>
      </c>
      <c r="G11" s="5"/>
      <c r="J11" s="37" t="s">
        <v>23</v>
      </c>
      <c r="K11" s="38" t="s">
        <v>86</v>
      </c>
      <c r="L11" s="85">
        <f>D11/$D$9</f>
        <v>0.4569739556972626</v>
      </c>
      <c r="M11" s="86" t="s">
        <v>127</v>
      </c>
      <c r="N11" s="87">
        <f aca="true" t="shared" si="0" ref="L11:N27">F11/$D$9</f>
        <v>0.4569739556972626</v>
      </c>
      <c r="O11" s="5"/>
    </row>
    <row r="12" spans="2:15" ht="20.25" customHeight="1">
      <c r="B12" s="37" t="s">
        <v>24</v>
      </c>
      <c r="C12" s="38" t="s">
        <v>6</v>
      </c>
      <c r="D12" s="60">
        <v>134.91418467568246</v>
      </c>
      <c r="E12" s="61">
        <v>839.1678430087069</v>
      </c>
      <c r="F12" s="62">
        <v>-1301.153860962566</v>
      </c>
      <c r="G12" s="5"/>
      <c r="J12" s="37" t="s">
        <v>24</v>
      </c>
      <c r="K12" s="38" t="s">
        <v>87</v>
      </c>
      <c r="L12" s="85">
        <f t="shared" si="0"/>
        <v>0.15413067162729407</v>
      </c>
      <c r="M12" s="86">
        <f t="shared" si="0"/>
        <v>0.9586946217840706</v>
      </c>
      <c r="N12" s="87">
        <f t="shared" si="0"/>
        <v>-1.4864835670370744</v>
      </c>
      <c r="O12" s="5"/>
    </row>
    <row r="13" spans="2:15" ht="39.75" customHeight="1">
      <c r="B13" s="37" t="s">
        <v>25</v>
      </c>
      <c r="C13" s="38" t="s">
        <v>7</v>
      </c>
      <c r="D13" s="60">
        <v>903.3741176470604</v>
      </c>
      <c r="E13" s="61">
        <v>759.3966964285736</v>
      </c>
      <c r="F13" s="62">
        <v>1575.268749999996</v>
      </c>
      <c r="G13" s="5"/>
      <c r="J13" s="37" t="s">
        <v>25</v>
      </c>
      <c r="K13" s="38" t="s">
        <v>88</v>
      </c>
      <c r="L13" s="85">
        <f t="shared" si="0"/>
        <v>1.0320461100392537</v>
      </c>
      <c r="M13" s="86">
        <f t="shared" si="0"/>
        <v>0.8675612807759965</v>
      </c>
      <c r="N13" s="87">
        <f t="shared" si="0"/>
        <v>1.7996419799344512</v>
      </c>
      <c r="O13" s="5"/>
    </row>
    <row r="14" spans="2:15" ht="39.75" customHeight="1">
      <c r="B14" s="37" t="s">
        <v>26</v>
      </c>
      <c r="C14" s="38" t="s">
        <v>8</v>
      </c>
      <c r="D14" s="60">
        <v>900.3249999999994</v>
      </c>
      <c r="E14" s="61">
        <v>982.0312499999993</v>
      </c>
      <c r="F14" s="62">
        <v>301.14583333333394</v>
      </c>
      <c r="G14" s="5"/>
      <c r="J14" s="37" t="s">
        <v>26</v>
      </c>
      <c r="K14" s="38" t="s">
        <v>89</v>
      </c>
      <c r="L14" s="85">
        <f t="shared" si="0"/>
        <v>1.0285626916578443</v>
      </c>
      <c r="M14" s="86">
        <f t="shared" si="0"/>
        <v>1.1219067623270678</v>
      </c>
      <c r="N14" s="87">
        <f t="shared" si="0"/>
        <v>0.34403950675020545</v>
      </c>
      <c r="O14" s="5"/>
    </row>
    <row r="15" spans="2:15" ht="16.5" customHeight="1">
      <c r="B15" s="37" t="s">
        <v>27</v>
      </c>
      <c r="C15" s="38" t="s">
        <v>9</v>
      </c>
      <c r="D15" s="60">
        <v>1491.7833333333333</v>
      </c>
      <c r="E15" s="61">
        <v>1491.7833333333333</v>
      </c>
      <c r="F15" s="62" t="s">
        <v>127</v>
      </c>
      <c r="G15" s="5"/>
      <c r="J15" s="37" t="s">
        <v>27</v>
      </c>
      <c r="K15" s="38" t="s">
        <v>90</v>
      </c>
      <c r="L15" s="85">
        <f t="shared" si="0"/>
        <v>1.7042653271914536</v>
      </c>
      <c r="M15" s="86">
        <f t="shared" si="0"/>
        <v>1.7042653271914536</v>
      </c>
      <c r="N15" s="87" t="s">
        <v>127</v>
      </c>
      <c r="O15" s="5"/>
    </row>
    <row r="16" spans="2:15" ht="48" customHeight="1">
      <c r="B16" s="37" t="s">
        <v>28</v>
      </c>
      <c r="C16" s="38" t="s">
        <v>10</v>
      </c>
      <c r="D16" s="60">
        <v>1271.6514978265423</v>
      </c>
      <c r="E16" s="61">
        <v>1266.3443732617334</v>
      </c>
      <c r="F16" s="62">
        <v>1275.3636099482696</v>
      </c>
      <c r="G16" s="5"/>
      <c r="J16" s="37" t="s">
        <v>28</v>
      </c>
      <c r="K16" s="38" t="s">
        <v>91</v>
      </c>
      <c r="L16" s="85">
        <f t="shared" si="0"/>
        <v>1.45277903807536</v>
      </c>
      <c r="M16" s="86">
        <f t="shared" si="0"/>
        <v>1.4467159938109628</v>
      </c>
      <c r="N16" s="87">
        <f t="shared" si="0"/>
        <v>1.4570198844760038</v>
      </c>
      <c r="O16" s="5"/>
    </row>
    <row r="17" spans="2:15" ht="20.25" customHeight="1">
      <c r="B17" s="37" t="s">
        <v>29</v>
      </c>
      <c r="C17" s="38" t="s">
        <v>11</v>
      </c>
      <c r="D17" s="60">
        <v>1549.1371681415928</v>
      </c>
      <c r="E17" s="61">
        <v>1751.9512195121952</v>
      </c>
      <c r="F17" s="62">
        <v>1012.6612903225807</v>
      </c>
      <c r="G17" s="5"/>
      <c r="J17" s="37" t="s">
        <v>29</v>
      </c>
      <c r="K17" s="38" t="s">
        <v>92</v>
      </c>
      <c r="L17" s="85">
        <f t="shared" si="0"/>
        <v>1.7697883491082977</v>
      </c>
      <c r="M17" s="86">
        <f t="shared" si="0"/>
        <v>2.001490197422828</v>
      </c>
      <c r="N17" s="87">
        <f t="shared" si="0"/>
        <v>1.1568995890505096</v>
      </c>
      <c r="O17" s="5"/>
    </row>
    <row r="18" spans="2:15" ht="40.5" customHeight="1">
      <c r="B18" s="37" t="s">
        <v>30</v>
      </c>
      <c r="C18" s="38" t="s">
        <v>12</v>
      </c>
      <c r="D18" s="60">
        <v>862.6563350897186</v>
      </c>
      <c r="E18" s="61">
        <v>757.0642956764317</v>
      </c>
      <c r="F18" s="62">
        <v>935.5590719788142</v>
      </c>
      <c r="G18" s="5"/>
      <c r="J18" s="37" t="s">
        <v>30</v>
      </c>
      <c r="K18" s="38" t="s">
        <v>93</v>
      </c>
      <c r="L18" s="85">
        <f t="shared" si="0"/>
        <v>0.98552869463313</v>
      </c>
      <c r="M18" s="86">
        <f t="shared" si="0"/>
        <v>0.8648966647810525</v>
      </c>
      <c r="N18" s="87">
        <f t="shared" si="0"/>
        <v>1.068815324776547</v>
      </c>
      <c r="O18" s="5"/>
    </row>
    <row r="19" spans="2:15" ht="21.75" customHeight="1">
      <c r="B19" s="37" t="s">
        <v>31</v>
      </c>
      <c r="C19" s="38" t="s">
        <v>13</v>
      </c>
      <c r="D19" s="60">
        <v>1510.3130769230752</v>
      </c>
      <c r="E19" s="61">
        <v>1617.5483050847438</v>
      </c>
      <c r="F19" s="62">
        <v>455.8333333333333</v>
      </c>
      <c r="G19" s="5"/>
      <c r="J19" s="37" t="s">
        <v>31</v>
      </c>
      <c r="K19" s="38" t="s">
        <v>94</v>
      </c>
      <c r="L19" s="85">
        <f t="shared" si="0"/>
        <v>1.7254343527571043</v>
      </c>
      <c r="M19" s="86">
        <f t="shared" si="0"/>
        <v>1.847943618764945</v>
      </c>
      <c r="N19" s="87">
        <f t="shared" si="0"/>
        <v>0.5207599036800055</v>
      </c>
      <c r="O19" s="5"/>
    </row>
    <row r="20" spans="2:15" ht="24" customHeight="1">
      <c r="B20" s="37" t="s">
        <v>32</v>
      </c>
      <c r="C20" s="38" t="s">
        <v>14</v>
      </c>
      <c r="D20" s="60">
        <v>3000.5391061452515</v>
      </c>
      <c r="E20" s="61">
        <v>2600.7064220183142</v>
      </c>
      <c r="F20" s="62">
        <v>3175.5662650602485</v>
      </c>
      <c r="G20" s="5"/>
      <c r="J20" s="37" t="s">
        <v>32</v>
      </c>
      <c r="K20" s="38" t="s">
        <v>95</v>
      </c>
      <c r="L20" s="85">
        <f t="shared" si="0"/>
        <v>3.4279205613988104</v>
      </c>
      <c r="M20" s="86">
        <f t="shared" si="0"/>
        <v>2.9711377531924588</v>
      </c>
      <c r="N20" s="87">
        <f t="shared" si="0"/>
        <v>3.6278776943084092</v>
      </c>
      <c r="O20" s="5"/>
    </row>
    <row r="21" spans="2:15" ht="24.75" customHeight="1">
      <c r="B21" s="37" t="s">
        <v>33</v>
      </c>
      <c r="C21" s="38" t="s">
        <v>15</v>
      </c>
      <c r="D21" s="60" t="s">
        <v>127</v>
      </c>
      <c r="E21" s="61" t="s">
        <v>127</v>
      </c>
      <c r="F21" s="62" t="s">
        <v>127</v>
      </c>
      <c r="G21" s="5"/>
      <c r="J21" s="37" t="s">
        <v>33</v>
      </c>
      <c r="K21" s="38" t="s">
        <v>96</v>
      </c>
      <c r="L21" s="85" t="s">
        <v>127</v>
      </c>
      <c r="M21" s="86" t="s">
        <v>127</v>
      </c>
      <c r="N21" s="87" t="s">
        <v>127</v>
      </c>
      <c r="O21" s="5"/>
    </row>
    <row r="22" spans="2:15" ht="37.5" customHeight="1">
      <c r="B22" s="37" t="s">
        <v>34</v>
      </c>
      <c r="C22" s="38" t="s">
        <v>16</v>
      </c>
      <c r="D22" s="60">
        <v>986.867088607595</v>
      </c>
      <c r="E22" s="61">
        <v>966.1825396825395</v>
      </c>
      <c r="F22" s="62">
        <v>1068.3125</v>
      </c>
      <c r="G22" s="5"/>
      <c r="J22" s="37" t="s">
        <v>34</v>
      </c>
      <c r="K22" s="38" t="s">
        <v>97</v>
      </c>
      <c r="L22" s="85">
        <f t="shared" si="0"/>
        <v>1.1274313930711342</v>
      </c>
      <c r="M22" s="86">
        <f t="shared" si="0"/>
        <v>1.1038006427108937</v>
      </c>
      <c r="N22" s="87">
        <f t="shared" si="0"/>
        <v>1.2204774726145797</v>
      </c>
      <c r="O22" s="5"/>
    </row>
    <row r="23" spans="2:15" ht="34.5" customHeight="1">
      <c r="B23" s="37" t="s">
        <v>35</v>
      </c>
      <c r="C23" s="38" t="s">
        <v>17</v>
      </c>
      <c r="D23" s="60">
        <v>1673.6350516795876</v>
      </c>
      <c r="E23" s="61">
        <v>1462.8238297872354</v>
      </c>
      <c r="F23" s="62">
        <v>1999.560296052632</v>
      </c>
      <c r="G23" s="5"/>
      <c r="J23" s="37" t="s">
        <v>35</v>
      </c>
      <c r="K23" s="38" t="s">
        <v>98</v>
      </c>
      <c r="L23" s="85">
        <f t="shared" si="0"/>
        <v>1.9120190748990342</v>
      </c>
      <c r="M23" s="86">
        <f t="shared" si="0"/>
        <v>1.6711809799652304</v>
      </c>
      <c r="N23" s="87">
        <f t="shared" si="0"/>
        <v>2.284367445355902</v>
      </c>
      <c r="O23" s="5"/>
    </row>
    <row r="24" spans="2:15" ht="27" customHeight="1">
      <c r="B24" s="37" t="s">
        <v>36</v>
      </c>
      <c r="C24" s="38" t="s">
        <v>18</v>
      </c>
      <c r="D24" s="60">
        <v>46.30416743119284</v>
      </c>
      <c r="E24" s="61">
        <v>48.29953160413026</v>
      </c>
      <c r="F24" s="62">
        <v>25.93503856041142</v>
      </c>
      <c r="G24" s="5"/>
      <c r="J24" s="37" t="s">
        <v>36</v>
      </c>
      <c r="K24" s="38" t="s">
        <v>99</v>
      </c>
      <c r="L24" s="85">
        <f t="shared" si="0"/>
        <v>0.052899496390751366</v>
      </c>
      <c r="M24" s="86">
        <f t="shared" si="0"/>
        <v>0.05517907003866089</v>
      </c>
      <c r="N24" s="87">
        <f t="shared" si="0"/>
        <v>0.029629092905280617</v>
      </c>
      <c r="O24" s="5"/>
    </row>
    <row r="25" spans="2:15" ht="30">
      <c r="B25" s="37" t="s">
        <v>37</v>
      </c>
      <c r="C25" s="38" t="s">
        <v>19</v>
      </c>
      <c r="D25" s="60">
        <v>528.7666627078387</v>
      </c>
      <c r="E25" s="61">
        <v>510.68229838709715</v>
      </c>
      <c r="F25" s="62">
        <v>666.060204081633</v>
      </c>
      <c r="G25" s="5"/>
      <c r="J25" s="37" t="s">
        <v>37</v>
      </c>
      <c r="K25" s="38" t="s">
        <v>100</v>
      </c>
      <c r="L25" s="85">
        <f t="shared" si="0"/>
        <v>0.6040814837461033</v>
      </c>
      <c r="M25" s="86">
        <f t="shared" si="0"/>
        <v>0.5834212749963039</v>
      </c>
      <c r="N25" s="87">
        <f t="shared" si="0"/>
        <v>0.7609304154792745</v>
      </c>
      <c r="O25" s="5"/>
    </row>
    <row r="26" spans="2:15" ht="15" customHeight="1">
      <c r="B26" s="37" t="s">
        <v>38</v>
      </c>
      <c r="C26" s="38" t="s">
        <v>20</v>
      </c>
      <c r="D26" s="60">
        <v>990.9861130136981</v>
      </c>
      <c r="E26" s="61">
        <v>1398.325220680958</v>
      </c>
      <c r="F26" s="62">
        <v>129.59968</v>
      </c>
      <c r="G26" s="5"/>
      <c r="J26" s="37" t="s">
        <v>38</v>
      </c>
      <c r="K26" s="38" t="s">
        <v>101</v>
      </c>
      <c r="L26" s="85">
        <f t="shared" si="0"/>
        <v>1.1321371102623103</v>
      </c>
      <c r="M26" s="86">
        <f t="shared" si="0"/>
        <v>1.5974955186145627</v>
      </c>
      <c r="N26" s="87">
        <f t="shared" si="0"/>
        <v>0.14805919606674853</v>
      </c>
      <c r="O26" s="5"/>
    </row>
    <row r="27" spans="2:15" ht="27" customHeight="1">
      <c r="B27" s="39" t="s">
        <v>39</v>
      </c>
      <c r="C27" s="40" t="s">
        <v>21</v>
      </c>
      <c r="D27" s="63">
        <v>1172.1497473093095</v>
      </c>
      <c r="E27" s="64">
        <v>1327.7292133956353</v>
      </c>
      <c r="F27" s="65">
        <v>937.9597889800699</v>
      </c>
      <c r="G27" s="5"/>
      <c r="J27" s="39" t="s">
        <v>39</v>
      </c>
      <c r="K27" s="40" t="s">
        <v>102</v>
      </c>
      <c r="L27" s="88">
        <f>D27/$D$9</f>
        <v>1.339104766743705</v>
      </c>
      <c r="M27" s="89">
        <f t="shared" si="0"/>
        <v>1.5168441768505458</v>
      </c>
      <c r="N27" s="90">
        <f>F27/$D$9</f>
        <v>1.0715579876379806</v>
      </c>
      <c r="O27" s="5"/>
    </row>
    <row r="28" spans="2:15" ht="6" customHeight="1">
      <c r="B28" s="22"/>
      <c r="C28" s="13"/>
      <c r="D28" s="3"/>
      <c r="E28" s="3"/>
      <c r="F28" s="3"/>
      <c r="G28" s="5"/>
      <c r="J28" s="22"/>
      <c r="K28" s="13"/>
      <c r="L28" s="3"/>
      <c r="M28" s="3"/>
      <c r="N28" s="3"/>
      <c r="O28" s="5"/>
    </row>
    <row r="29" spans="2:15" ht="12" customHeight="1">
      <c r="B29" s="29" t="s">
        <v>72</v>
      </c>
      <c r="C29" s="30"/>
      <c r="D29" s="32"/>
      <c r="E29" s="32"/>
      <c r="F29" s="32"/>
      <c r="G29" s="5"/>
      <c r="J29" s="25" t="s">
        <v>72</v>
      </c>
      <c r="K29" s="5"/>
      <c r="L29" s="3"/>
      <c r="M29" s="3"/>
      <c r="N29" s="3"/>
      <c r="O29" s="5"/>
    </row>
    <row r="30" spans="2:15" ht="12" customHeight="1">
      <c r="B30" s="29" t="s">
        <v>73</v>
      </c>
      <c r="C30" s="30"/>
      <c r="D30" s="32"/>
      <c r="E30" s="32"/>
      <c r="F30" s="32"/>
      <c r="G30" s="5"/>
      <c r="J30" s="25" t="s">
        <v>73</v>
      </c>
      <c r="K30" s="5"/>
      <c r="L30" s="3"/>
      <c r="M30" s="3"/>
      <c r="N30" s="3"/>
      <c r="O30" s="5"/>
    </row>
    <row r="31" spans="2:15" ht="12" customHeight="1">
      <c r="B31" s="36" t="s">
        <v>78</v>
      </c>
      <c r="C31" s="30"/>
      <c r="D31" s="32"/>
      <c r="E31" s="32"/>
      <c r="F31" s="32"/>
      <c r="G31" s="5"/>
      <c r="J31" s="29" t="s">
        <v>77</v>
      </c>
      <c r="K31" s="5"/>
      <c r="L31" s="3"/>
      <c r="M31" s="3"/>
      <c r="N31" s="3"/>
      <c r="O31" s="5"/>
    </row>
    <row r="32" spans="2:15" ht="12" customHeight="1">
      <c r="B32" s="36" t="s">
        <v>115</v>
      </c>
      <c r="C32" s="33"/>
      <c r="D32" s="32"/>
      <c r="E32" s="32"/>
      <c r="F32" s="32"/>
      <c r="G32" s="5"/>
      <c r="J32" s="25" t="s">
        <v>115</v>
      </c>
      <c r="L32" s="3"/>
      <c r="M32" s="3"/>
      <c r="N32" s="3"/>
      <c r="O32" s="5"/>
    </row>
    <row r="33" spans="2:15" ht="12" customHeight="1">
      <c r="B33" s="36" t="s">
        <v>114</v>
      </c>
      <c r="C33" s="31"/>
      <c r="D33" s="32"/>
      <c r="E33" s="32"/>
      <c r="F33" s="32"/>
      <c r="G33" s="5"/>
      <c r="J33" s="25" t="s">
        <v>114</v>
      </c>
      <c r="K33" s="13"/>
      <c r="L33" s="3"/>
      <c r="M33" s="3"/>
      <c r="N33" s="3"/>
      <c r="O33" s="5"/>
    </row>
    <row r="34" spans="2:15" ht="12" customHeight="1">
      <c r="B34" s="26" t="s">
        <v>41</v>
      </c>
      <c r="C34" s="31"/>
      <c r="D34" s="32"/>
      <c r="E34" s="32"/>
      <c r="F34" s="32"/>
      <c r="G34" s="5"/>
      <c r="J34" s="26" t="s">
        <v>41</v>
      </c>
      <c r="K34" s="13"/>
      <c r="L34" s="3"/>
      <c r="M34" s="3"/>
      <c r="N34" s="3"/>
      <c r="O34" s="5"/>
    </row>
    <row r="35" spans="2:15" ht="12" customHeight="1">
      <c r="B35" s="27" t="s">
        <v>71</v>
      </c>
      <c r="C35" s="13"/>
      <c r="D35" s="22"/>
      <c r="E35" s="22"/>
      <c r="F35" s="22"/>
      <c r="G35" s="5"/>
      <c r="J35" s="26" t="s">
        <v>71</v>
      </c>
      <c r="K35" s="13"/>
      <c r="L35" s="22"/>
      <c r="M35" s="22"/>
      <c r="N35" s="22"/>
      <c r="O35" s="5"/>
    </row>
    <row r="36" spans="3:15" ht="12" customHeight="1">
      <c r="C36" s="13"/>
      <c r="D36" s="22"/>
      <c r="E36" s="22"/>
      <c r="F36" s="22"/>
      <c r="G36" s="5"/>
      <c r="K36" s="13"/>
      <c r="L36" s="22"/>
      <c r="M36" s="22"/>
      <c r="N36" s="22"/>
      <c r="O36" s="5"/>
    </row>
    <row r="37" spans="3:14" ht="12" customHeight="1">
      <c r="C37" s="13"/>
      <c r="D37" s="23"/>
      <c r="E37" s="23"/>
      <c r="F37" s="23"/>
      <c r="J37" s="23"/>
      <c r="K37" s="13"/>
      <c r="L37" s="23"/>
      <c r="M37" s="23"/>
      <c r="N37" s="23"/>
    </row>
    <row r="38" spans="2:14" ht="12.75">
      <c r="B38" s="23"/>
      <c r="C38" s="23"/>
      <c r="D38" s="23"/>
      <c r="E38" s="23"/>
      <c r="F38" s="23"/>
      <c r="K38" s="23"/>
      <c r="L38" s="23"/>
      <c r="M38" s="23"/>
      <c r="N38" s="23"/>
    </row>
    <row r="39" spans="2:14" ht="12.75">
      <c r="B39" s="23"/>
      <c r="C39" s="23"/>
      <c r="D39" s="23"/>
      <c r="E39" s="23"/>
      <c r="F39" s="23"/>
      <c r="K39" s="23"/>
      <c r="L39" s="23"/>
      <c r="M39" s="23"/>
      <c r="N39" s="23"/>
    </row>
    <row r="40" spans="2:14" ht="12.75">
      <c r="B40" s="23"/>
      <c r="C40" s="23"/>
      <c r="D40" s="23"/>
      <c r="E40" s="23"/>
      <c r="F40" s="23"/>
      <c r="J40" s="23"/>
      <c r="K40" s="23"/>
      <c r="L40" s="23"/>
      <c r="M40" s="23"/>
      <c r="N40" s="23"/>
    </row>
    <row r="41" spans="2:14" ht="12.75">
      <c r="B41" s="23"/>
      <c r="C41" s="23"/>
      <c r="D41" s="23"/>
      <c r="E41" s="23"/>
      <c r="F41" s="23"/>
      <c r="J41" s="23"/>
      <c r="K41" s="23"/>
      <c r="L41" s="23"/>
      <c r="M41" s="23"/>
      <c r="N41" s="23"/>
    </row>
  </sheetData>
  <sheetProtection/>
  <mergeCells count="4">
    <mergeCell ref="J5:K7"/>
    <mergeCell ref="L5:N5"/>
    <mergeCell ref="B5:C7"/>
    <mergeCell ref="D5:F5"/>
  </mergeCells>
  <printOptions/>
  <pageMargins left="0.5905511811023622" right="0.3937007874015748" top="0.7874015748031497" bottom="0.7874015748031497" header="0.3937007874015748" footer="0.3937007874015748"/>
  <pageSetup horizontalDpi="300" verticalDpi="300" orientation="portrait" paperSize="9" r:id="rId1"/>
  <headerFooter>
    <oddFooter>&amp;CV-8-6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Bureau, Ministry of Internal Affairs and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2015-04-09T04:31:23Z</cp:lastPrinted>
  <dcterms:created xsi:type="dcterms:W3CDTF">2009-05-05T14:52:36Z</dcterms:created>
  <dcterms:modified xsi:type="dcterms:W3CDTF">2015-08-17T01:41:28Z</dcterms:modified>
  <cp:category/>
  <cp:version/>
  <cp:contentType/>
  <cp:contentStatus/>
</cp:coreProperties>
</file>