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Table 22-1-1" sheetId="1" r:id="rId1"/>
    <sheet name="Table 22-1-2" sheetId="2" r:id="rId2"/>
    <sheet name="Table 22-2-1" sheetId="3" r:id="rId3"/>
    <sheet name="Table 22-2-2" sheetId="4" r:id="rId4"/>
    <sheet name="Table 22-3-1" sheetId="5" r:id="rId5"/>
    <sheet name="Table 22-3-2" sheetId="6" r:id="rId6"/>
  </sheets>
  <definedNames>
    <definedName name="_xlnm.Print_Area" localSheetId="0">'Table 22-1-1'!$I$1:$N$30</definedName>
    <definedName name="_xlnm.Print_Area" localSheetId="1">'Table 22-1-2'!$I$1:$O$31</definedName>
    <definedName name="_xlnm.Print_Area" localSheetId="2">'Table 22-2-1'!$Q$1:$V$34</definedName>
    <definedName name="_xlnm.Print_Area" localSheetId="3">'Table 22-2-2'!$Z$1:$AE$32</definedName>
    <definedName name="_xlnm.Print_Area" localSheetId="4">'Table 22-3-1'!$Q$1:$V$35</definedName>
    <definedName name="_xlnm.Print_Area" localSheetId="5">'Table 22-3-2'!$Z$1:$AE$35</definedName>
  </definedNames>
  <calcPr fullCalcOnLoad="1"/>
</workbook>
</file>

<file path=xl/sharedStrings.xml><?xml version="1.0" encoding="utf-8"?>
<sst xmlns="http://schemas.openxmlformats.org/spreadsheetml/2006/main" count="856" uniqueCount="134">
  <si>
    <t>Male</t>
  </si>
  <si>
    <t>Female</t>
  </si>
  <si>
    <t>(%)</t>
  </si>
  <si>
    <t>Sex of Representative</t>
  </si>
  <si>
    <t>Both Sexes</t>
  </si>
  <si>
    <t>(USD)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</si>
  <si>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</si>
  <si>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</si>
  <si>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</si>
  <si>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</si>
  <si>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</si>
  <si>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</si>
  <si>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</si>
  <si>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</si>
  <si>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</si>
  <si>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</si>
  <si>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</si>
  <si>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</si>
  <si>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</si>
  <si>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</si>
  <si>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</si>
  <si>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</si>
  <si>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</si>
  <si>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</si>
  <si>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</si>
  <si>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</si>
  <si>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</si>
  <si>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</si>
  <si>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</si>
  <si>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</si>
  <si>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</si>
  <si>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</si>
  <si>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</si>
  <si>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</si>
  <si>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</si>
  <si>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</si>
  <si>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</si>
  <si>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</si>
  <si>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</si>
  <si>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</si>
  <si>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</si>
  <si>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</si>
  <si>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>2) Establishments which belong to Section A, O, T, and U of ISIC Rev.4 were not surveyed.</t>
  </si>
  <si>
    <t>Section of ISIC Rev.4  1)</t>
  </si>
  <si>
    <t>Sex of Representative</t>
  </si>
  <si>
    <t xml:space="preserve">Both Sexes  </t>
  </si>
  <si>
    <t>Male</t>
  </si>
  <si>
    <t>Female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</si>
  <si>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</si>
  <si>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</si>
  <si>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</si>
  <si>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</si>
  <si>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</si>
  <si>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</si>
  <si>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</si>
  <si>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</si>
  <si>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</si>
  <si>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</si>
  <si>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</si>
  <si>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</si>
  <si>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</si>
  <si>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</si>
  <si>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</si>
  <si>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</si>
  <si>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</si>
  <si>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</si>
  <si>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 xml:space="preserve">Table 22-1-1a. Annual Sales* by Section of Industrial Classification </t>
  </si>
  <si>
    <t xml:space="preserve">1) ISIC stands for International Standard Industrial Classification.  </t>
  </si>
  <si>
    <t xml:space="preserve">Table 22-3-1. Annual Sales per Person Engaged by Section of Industrial Classification </t>
  </si>
  <si>
    <t>Sex of Representative</t>
  </si>
  <si>
    <t xml:space="preserve">Table 22-1-2. Percent Distribution of Annual Sales by Section of Industrial </t>
  </si>
  <si>
    <t>2) Establishments which belong to Section A, O, T, and U of ISIC Rev.4 were not surveyed.</t>
  </si>
  <si>
    <t xml:space="preserve">   Annual Sales per Person Engaged = Annual Sales/ Number of Persons Engaged </t>
  </si>
  <si>
    <t>(person engaged)</t>
  </si>
  <si>
    <t>Section of ISIC Rev.4  1)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</si>
  <si>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</si>
  <si>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</si>
  <si>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</si>
  <si>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</si>
  <si>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</si>
  <si>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</si>
  <si>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</si>
  <si>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</si>
  <si>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</si>
  <si>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</si>
  <si>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</si>
  <si>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</si>
  <si>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</si>
  <si>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</si>
  <si>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</si>
  <si>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</si>
  <si>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</si>
  <si>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</si>
  <si>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</si>
  <si>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</si>
  <si>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</si>
  <si>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(USD / entity)</t>
  </si>
  <si>
    <t>(proportion to average)</t>
  </si>
  <si>
    <t>(USD / person engaged)</t>
  </si>
  <si>
    <t>* The formula for calculating Annual Sales per Person Engaged is as follows:</t>
  </si>
  <si>
    <t>2) Establishments which belong to Section A,O,T,and U of ISIC Rev.4 were not surveyed.</t>
  </si>
  <si>
    <t xml:space="preserve">  are excluded from calculation of "Annual sales per Person Engaged"</t>
  </si>
  <si>
    <t xml:space="preserve">* The entities with no sales and sales not reported are excluded from calculation of </t>
  </si>
  <si>
    <t xml:space="preserve">  "Annual sales per Entity"</t>
  </si>
  <si>
    <t xml:space="preserve">  calculation of "Annual sales per Entities"</t>
  </si>
  <si>
    <t xml:space="preserve">  "Annual Sales per Entity"</t>
  </si>
  <si>
    <t xml:space="preserve">Table 32a. Number of Entities by Section of Industrial Classification </t>
  </si>
  <si>
    <t xml:space="preserve">* The persons engaged of those entities with No sales and Sales not reported </t>
  </si>
  <si>
    <t xml:space="preserve">  are excluded from calculation of "Annual sales per Person Engaged".</t>
  </si>
  <si>
    <t>Table 42a. Number of Persons Engaged by Section of Industrial Classification</t>
  </si>
  <si>
    <t>Table 22-1-1. Annual Sales by Section of Industrial Classification and Sex of</t>
  </si>
  <si>
    <t xml:space="preserve">* The Entities with No sales and Sales not reported are excluded from calculation of </t>
  </si>
  <si>
    <t xml:space="preserve">* The Entities with no sales and sales not reported are excluded from </t>
  </si>
  <si>
    <t xml:space="preserve">* The Entities with no sales and sales not reported are excluded from calculation of </t>
  </si>
  <si>
    <t xml:space="preserve">* The Persons Engaged of those Entities with No sales and Sales not reported </t>
  </si>
  <si>
    <t>(entities)</t>
  </si>
  <si>
    <r>
      <t xml:space="preserve">Table 22-2-1. Annual Sales per </t>
    </r>
    <r>
      <rPr>
        <sz val="10"/>
        <rFont val="Arial"/>
        <family val="2"/>
      </rPr>
      <t xml:space="preserve">Entitiy by Section of Industrial Classification </t>
    </r>
  </si>
  <si>
    <t>(persons engaged)</t>
  </si>
  <si>
    <t>-</t>
  </si>
  <si>
    <t>Table 22-3-1. Annual Sales per Person Engaged by Section of Industrial Classification</t>
  </si>
  <si>
    <t>Table 22-3-2. Proportion to Average Annual Sales per Person Engaged by Section of</t>
  </si>
  <si>
    <t xml:space="preserve">               and Sex of Representative  - Tboung Khmum (2011)</t>
  </si>
  <si>
    <t xml:space="preserve">              Representative  - Tboung Khmum (2011)</t>
  </si>
  <si>
    <t xml:space="preserve">              Classification and Sex of Representative - Tboung Khmum (2011)</t>
  </si>
  <si>
    <t xml:space="preserve">          and Sex of Representative - Tboung Khmum (2011)            </t>
  </si>
  <si>
    <t xml:space="preserve">               and Sex of Representative - Tboung Khmum (2011)</t>
  </si>
  <si>
    <t xml:space="preserve">           and Sex of Representative - Tboung Khmum (2011)            </t>
  </si>
  <si>
    <t xml:space="preserve">              and Sex of Representative - Tboung Khmum (2011)</t>
  </si>
  <si>
    <t xml:space="preserve">           and Sex of Representative - Tboung Khmum (2011)</t>
  </si>
  <si>
    <t xml:space="preserve">            Industrial Classification and Sex of Representative - Tboung Khmum (2011)</t>
  </si>
  <si>
    <t xml:space="preserve">Table 22-2-1. Annual Sales per Entity by Section of Industrial Classification </t>
  </si>
  <si>
    <t>* The formula for calculating Annual Sales per Entity is as follows:</t>
  </si>
  <si>
    <t xml:space="preserve">   Annual Sales per Entity = Annual Sales/ Number of Entities</t>
  </si>
  <si>
    <t>Table 22-2-2. Proportion to Average Annual Sales per Entity by Section of Industrial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</si>
</sst>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;[Red]#,##0"/>
    <numFmt numFmtId="191" formatCode="0.0"/>
    <numFmt numFmtId="192" formatCode="#,##0.0;[Red]#,##0.0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sz val="12"/>
      <name val="Times New Roman"/>
      <family val="1"/>
    </font>
    <font>
      <i/>
      <sz val="10"/>
      <name val="Arial Unicode MS"/>
      <family val="3"/>
    </font>
    <font>
      <sz val="9"/>
      <name val="ＭＳ Ｐゴシック"/>
      <family val="3"/>
    </font>
    <font>
      <i/>
      <sz val="9"/>
      <name val="Arial Unicode MS"/>
      <family val="3"/>
    </font>
    <font>
      <sz val="9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86" fontId="2" fillId="0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6" fontId="2" fillId="0" borderId="19" xfId="0" applyNumberFormat="1" applyFont="1" applyFill="1" applyBorder="1" applyAlignment="1">
      <alignment vertical="center"/>
    </xf>
    <xf numFmtId="185" fontId="2" fillId="0" borderId="20" xfId="0" applyNumberFormat="1" applyFont="1" applyFill="1" applyBorder="1" applyAlignment="1">
      <alignment vertical="center"/>
    </xf>
    <xf numFmtId="185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61" applyFont="1" applyFill="1" applyBorder="1" applyAlignment="1">
      <alignment horizontal="center" vertical="top"/>
      <protection/>
    </xf>
    <xf numFmtId="0" fontId="2" fillId="0" borderId="19" xfId="61" applyFont="1" applyFill="1" applyBorder="1" applyAlignment="1">
      <alignment horizontal="center" vertical="top"/>
      <protection/>
    </xf>
    <xf numFmtId="186" fontId="2" fillId="0" borderId="0" xfId="61" applyNumberFormat="1" applyFont="1" applyFill="1" applyBorder="1" applyAlignment="1">
      <alignment horizontal="right" vertical="center"/>
      <protection/>
    </xf>
    <xf numFmtId="186" fontId="2" fillId="0" borderId="19" xfId="61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186" fontId="2" fillId="0" borderId="0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185" fontId="2" fillId="0" borderId="0" xfId="0" applyNumberFormat="1" applyFont="1" applyFill="1" applyBorder="1" applyAlignment="1">
      <alignment vertical="center"/>
    </xf>
    <xf numFmtId="185" fontId="2" fillId="0" borderId="19" xfId="0" applyNumberFormat="1" applyFont="1" applyFill="1" applyBorder="1" applyAlignment="1">
      <alignment vertical="center"/>
    </xf>
    <xf numFmtId="185" fontId="2" fillId="0" borderId="18" xfId="0" applyNumberFormat="1" applyFont="1" applyFill="1" applyBorder="1" applyAlignment="1">
      <alignment vertical="center"/>
    </xf>
    <xf numFmtId="185" fontId="2" fillId="0" borderId="15" xfId="0" applyNumberFormat="1" applyFont="1" applyFill="1" applyBorder="1" applyAlignment="1">
      <alignment vertical="center"/>
    </xf>
    <xf numFmtId="185" fontId="2" fillId="0" borderId="27" xfId="0" applyNumberFormat="1" applyFont="1" applyFill="1" applyBorder="1" applyAlignment="1">
      <alignment vertical="center"/>
    </xf>
    <xf numFmtId="185" fontId="2" fillId="0" borderId="2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3" xfId="61" applyFont="1" applyFill="1" applyBorder="1" applyAlignment="1">
      <alignment horizontal="center" vertical="top"/>
      <protection/>
    </xf>
    <xf numFmtId="0" fontId="2" fillId="0" borderId="25" xfId="61" applyFont="1" applyFill="1" applyBorder="1" applyAlignment="1">
      <alignment horizontal="center" vertical="top"/>
      <protection/>
    </xf>
    <xf numFmtId="190" fontId="2" fillId="0" borderId="18" xfId="0" applyNumberFormat="1" applyFont="1" applyFill="1" applyBorder="1" applyAlignment="1">
      <alignment vertical="center"/>
    </xf>
    <xf numFmtId="190" fontId="2" fillId="0" borderId="0" xfId="0" applyNumberFormat="1" applyFont="1" applyFill="1" applyBorder="1" applyAlignment="1">
      <alignment vertical="center"/>
    </xf>
    <xf numFmtId="190" fontId="2" fillId="0" borderId="19" xfId="0" applyNumberFormat="1" applyFont="1" applyFill="1" applyBorder="1" applyAlignment="1">
      <alignment vertical="center"/>
    </xf>
    <xf numFmtId="190" fontId="2" fillId="0" borderId="18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19" xfId="0" applyNumberFormat="1" applyFont="1" applyFill="1" applyBorder="1" applyAlignment="1">
      <alignment horizontal="right" vertical="center"/>
    </xf>
    <xf numFmtId="190" fontId="2" fillId="0" borderId="15" xfId="0" applyNumberFormat="1" applyFont="1" applyFill="1" applyBorder="1" applyAlignment="1">
      <alignment vertical="center"/>
    </xf>
    <xf numFmtId="190" fontId="2" fillId="0" borderId="27" xfId="0" applyNumberFormat="1" applyFont="1" applyFill="1" applyBorder="1" applyAlignment="1">
      <alignment vertical="center"/>
    </xf>
    <xf numFmtId="190" fontId="2" fillId="0" borderId="26" xfId="0" applyNumberFormat="1" applyFont="1" applyFill="1" applyBorder="1" applyAlignment="1">
      <alignment vertical="center"/>
    </xf>
    <xf numFmtId="191" fontId="2" fillId="0" borderId="18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91" fontId="2" fillId="0" borderId="19" xfId="0" applyNumberFormat="1" applyFont="1" applyFill="1" applyBorder="1" applyAlignment="1">
      <alignment vertical="center"/>
    </xf>
    <xf numFmtId="191" fontId="2" fillId="0" borderId="18" xfId="0" applyNumberFormat="1" applyFont="1" applyFill="1" applyBorder="1" applyAlignment="1">
      <alignment horizontal="right" vertical="center"/>
    </xf>
    <xf numFmtId="191" fontId="2" fillId="0" borderId="0" xfId="0" applyNumberFormat="1" applyFont="1" applyFill="1" applyBorder="1" applyAlignment="1">
      <alignment horizontal="right" vertical="center"/>
    </xf>
    <xf numFmtId="191" fontId="2" fillId="0" borderId="19" xfId="0" applyNumberFormat="1" applyFont="1" applyFill="1" applyBorder="1" applyAlignment="1">
      <alignment horizontal="right" vertical="center"/>
    </xf>
    <xf numFmtId="191" fontId="2" fillId="0" borderId="15" xfId="0" applyNumberFormat="1" applyFont="1" applyFill="1" applyBorder="1" applyAlignment="1">
      <alignment vertical="center"/>
    </xf>
    <xf numFmtId="191" fontId="2" fillId="0" borderId="27" xfId="0" applyNumberFormat="1" applyFont="1" applyFill="1" applyBorder="1" applyAlignment="1">
      <alignment vertical="center"/>
    </xf>
    <xf numFmtId="191" fontId="2" fillId="0" borderId="26" xfId="0" applyNumberFormat="1" applyFont="1" applyFill="1" applyBorder="1" applyAlignment="1">
      <alignment vertical="center"/>
    </xf>
    <xf numFmtId="192" fontId="2" fillId="0" borderId="18" xfId="0" applyNumberFormat="1" applyFont="1" applyFill="1" applyBorder="1" applyAlignment="1">
      <alignment vertical="center"/>
    </xf>
    <xf numFmtId="192" fontId="2" fillId="0" borderId="0" xfId="0" applyNumberFormat="1" applyFont="1" applyFill="1" applyBorder="1" applyAlignment="1">
      <alignment vertical="center"/>
    </xf>
    <xf numFmtId="192" fontId="2" fillId="0" borderId="19" xfId="0" applyNumberFormat="1" applyFont="1" applyFill="1" applyBorder="1" applyAlignment="1">
      <alignment vertical="center"/>
    </xf>
    <xf numFmtId="192" fontId="2" fillId="0" borderId="18" xfId="0" applyNumberFormat="1" applyFont="1" applyFill="1" applyBorder="1" applyAlignment="1">
      <alignment horizontal="right" vertical="center"/>
    </xf>
    <xf numFmtId="192" fontId="2" fillId="0" borderId="0" xfId="0" applyNumberFormat="1" applyFont="1" applyFill="1" applyBorder="1" applyAlignment="1">
      <alignment horizontal="right" vertical="center"/>
    </xf>
    <xf numFmtId="192" fontId="2" fillId="0" borderId="19" xfId="0" applyNumberFormat="1" applyFont="1" applyFill="1" applyBorder="1" applyAlignment="1">
      <alignment horizontal="right" vertical="center"/>
    </xf>
    <xf numFmtId="192" fontId="2" fillId="0" borderId="15" xfId="0" applyNumberFormat="1" applyFont="1" applyFill="1" applyBorder="1" applyAlignment="1">
      <alignment vertical="center"/>
    </xf>
    <xf numFmtId="192" fontId="2" fillId="0" borderId="27" xfId="0" applyNumberFormat="1" applyFont="1" applyFill="1" applyBorder="1" applyAlignment="1">
      <alignment vertical="center"/>
    </xf>
    <xf numFmtId="192" fontId="2" fillId="0" borderId="2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15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6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vertical="center"/>
    </xf>
    <xf numFmtId="186" fontId="2" fillId="0" borderId="26" xfId="0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horizontal="right" vertical="center"/>
    </xf>
    <xf numFmtId="186" fontId="2" fillId="0" borderId="26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Table 22-2-1" xfId="62"/>
    <cellStyle name="標準_Table 22-3-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1"/>
  <sheetViews>
    <sheetView showGridLines="0" tabSelected="1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2.28125" style="1" customWidth="1"/>
    <col min="10" max="10" width="9.7109375" style="1" customWidth="1"/>
    <col min="11" max="11" width="32.00390625" style="1" customWidth="1"/>
    <col min="12" max="12" width="15.140625" style="1" customWidth="1"/>
    <col min="13" max="13" width="13.140625" style="1" customWidth="1"/>
    <col min="14" max="14" width="14.00390625" style="1" customWidth="1"/>
    <col min="15" max="15" width="10.7109375" style="1" customWidth="1"/>
    <col min="16" max="16384" width="9.140625" style="1" customWidth="1"/>
  </cols>
  <sheetData>
    <row r="1" spans="2:14" ht="15" customHeight="1">
      <c r="B1" s="4"/>
      <c r="C1" s="4"/>
      <c r="D1" s="4"/>
      <c r="E1" s="4"/>
      <c r="F1" s="4"/>
      <c r="G1" s="4"/>
      <c r="J1" s="4"/>
      <c r="K1" s="4"/>
      <c r="L1" s="4"/>
      <c r="M1" s="4"/>
      <c r="N1" s="4"/>
    </row>
    <row r="2" spans="2:14" ht="15" customHeight="1">
      <c r="B2" s="4" t="s">
        <v>66</v>
      </c>
      <c r="C2" s="5"/>
      <c r="D2" s="5"/>
      <c r="E2" s="5"/>
      <c r="F2" s="5"/>
      <c r="G2" s="4"/>
      <c r="J2" s="4" t="s">
        <v>110</v>
      </c>
      <c r="K2" s="5"/>
      <c r="L2" s="5"/>
      <c r="M2" s="5"/>
      <c r="N2" s="5"/>
    </row>
    <row r="3" spans="2:14" ht="15" customHeight="1">
      <c r="B3" s="4" t="s">
        <v>121</v>
      </c>
      <c r="C3" s="5"/>
      <c r="D3" s="5"/>
      <c r="E3" s="5"/>
      <c r="F3" s="5"/>
      <c r="G3" s="4"/>
      <c r="J3" s="4" t="s">
        <v>122</v>
      </c>
      <c r="K3" s="5"/>
      <c r="L3" s="5"/>
      <c r="M3" s="5"/>
      <c r="N3" s="5"/>
    </row>
    <row r="4" spans="2:14" ht="15" customHeight="1">
      <c r="B4" s="4"/>
      <c r="C4" s="5"/>
      <c r="D4" s="5"/>
      <c r="E4" s="5"/>
      <c r="F4" s="5"/>
      <c r="G4" s="4"/>
      <c r="J4" s="4"/>
      <c r="K4" s="5"/>
      <c r="L4" s="5"/>
      <c r="M4" s="5"/>
      <c r="N4" s="5"/>
    </row>
    <row r="5" spans="2:14" ht="15" customHeight="1">
      <c r="B5" s="103" t="s">
        <v>41</v>
      </c>
      <c r="C5" s="104"/>
      <c r="D5" s="100" t="s">
        <v>3</v>
      </c>
      <c r="E5" s="101"/>
      <c r="F5" s="102"/>
      <c r="G5" s="4"/>
      <c r="J5" s="103" t="s">
        <v>74</v>
      </c>
      <c r="K5" s="104"/>
      <c r="L5" s="100" t="s">
        <v>69</v>
      </c>
      <c r="M5" s="101"/>
      <c r="N5" s="102"/>
    </row>
    <row r="6" spans="2:14" ht="29.25" customHeight="1">
      <c r="B6" s="105"/>
      <c r="C6" s="106"/>
      <c r="D6" s="9" t="s">
        <v>4</v>
      </c>
      <c r="E6" s="7" t="s">
        <v>0</v>
      </c>
      <c r="F6" s="8" t="s">
        <v>1</v>
      </c>
      <c r="G6" s="4"/>
      <c r="J6" s="105"/>
      <c r="K6" s="106"/>
      <c r="L6" s="6" t="s">
        <v>75</v>
      </c>
      <c r="M6" s="7" t="s">
        <v>0</v>
      </c>
      <c r="N6" s="8" t="s">
        <v>1</v>
      </c>
    </row>
    <row r="7" spans="2:14" ht="15" customHeight="1">
      <c r="B7" s="107"/>
      <c r="C7" s="108"/>
      <c r="D7" s="10"/>
      <c r="E7" s="13" t="s">
        <v>76</v>
      </c>
      <c r="F7" s="14"/>
      <c r="G7" s="4"/>
      <c r="J7" s="107"/>
      <c r="K7" s="108"/>
      <c r="L7" s="13"/>
      <c r="M7" s="13" t="s">
        <v>77</v>
      </c>
      <c r="N7" s="14"/>
    </row>
    <row r="8" spans="2:14" ht="6.75" customHeight="1">
      <c r="B8" s="40"/>
      <c r="C8" s="41"/>
      <c r="D8" s="15"/>
      <c r="E8" s="3"/>
      <c r="F8" s="17"/>
      <c r="G8" s="4"/>
      <c r="J8" s="40"/>
      <c r="K8" s="41"/>
      <c r="L8" s="3"/>
      <c r="M8" s="3"/>
      <c r="N8" s="17"/>
    </row>
    <row r="9" spans="2:14" ht="15">
      <c r="B9" s="42" t="s">
        <v>23</v>
      </c>
      <c r="C9" s="43"/>
      <c r="D9" s="15">
        <f>SUM(D11:D27)</f>
        <v>368687119.1549999</v>
      </c>
      <c r="E9" s="3">
        <f>SUM(E11:E27)</f>
        <v>201293124.91399994</v>
      </c>
      <c r="F9" s="17">
        <f>SUM(F11:F27)</f>
        <v>167393994.24099994</v>
      </c>
      <c r="G9" s="4"/>
      <c r="J9" s="42" t="s">
        <v>78</v>
      </c>
      <c r="K9" s="43"/>
      <c r="L9" s="51">
        <f>D9/1000000</f>
        <v>368.6871191549999</v>
      </c>
      <c r="M9" s="51">
        <f>E9/1000000</f>
        <v>201.29312491399995</v>
      </c>
      <c r="N9" s="52">
        <f>F9/1000000</f>
        <v>167.39399424099994</v>
      </c>
    </row>
    <row r="10" spans="2:14" ht="6" customHeight="1">
      <c r="B10" s="42"/>
      <c r="C10" s="43"/>
      <c r="D10" s="15"/>
      <c r="E10" s="3"/>
      <c r="F10" s="17"/>
      <c r="G10" s="4"/>
      <c r="J10" s="42"/>
      <c r="K10" s="43"/>
      <c r="L10" s="51"/>
      <c r="M10" s="51"/>
      <c r="N10" s="52"/>
    </row>
    <row r="11" spans="2:14" ht="21" customHeight="1">
      <c r="B11" s="42" t="s">
        <v>24</v>
      </c>
      <c r="C11" s="43" t="s">
        <v>6</v>
      </c>
      <c r="D11" s="15">
        <f>E11+F11</f>
        <v>9000</v>
      </c>
      <c r="E11" s="3">
        <v>0</v>
      </c>
      <c r="F11" s="17">
        <v>9000</v>
      </c>
      <c r="G11" s="4"/>
      <c r="J11" s="42" t="s">
        <v>24</v>
      </c>
      <c r="K11" s="43" t="s">
        <v>79</v>
      </c>
      <c r="L11" s="51">
        <f aca="true" t="shared" si="0" ref="L11:L25">D11/1000000</f>
        <v>0.009</v>
      </c>
      <c r="M11" s="51">
        <f aca="true" t="shared" si="1" ref="M11:M25">E11/1000000</f>
        <v>0</v>
      </c>
      <c r="N11" s="52">
        <f aca="true" t="shared" si="2" ref="N11:N25">F11/1000000</f>
        <v>0.009</v>
      </c>
    </row>
    <row r="12" spans="2:14" ht="20.25" customHeight="1">
      <c r="B12" s="42" t="s">
        <v>25</v>
      </c>
      <c r="C12" s="43" t="s">
        <v>7</v>
      </c>
      <c r="D12" s="15">
        <f>E12+F12</f>
        <v>73644727.86099996</v>
      </c>
      <c r="E12" s="3">
        <v>58466822.379999965</v>
      </c>
      <c r="F12" s="17">
        <v>15177905.480999991</v>
      </c>
      <c r="G12" s="4"/>
      <c r="J12" s="42" t="s">
        <v>25</v>
      </c>
      <c r="K12" s="43" t="s">
        <v>80</v>
      </c>
      <c r="L12" s="51">
        <f t="shared" si="0"/>
        <v>73.64472786099995</v>
      </c>
      <c r="M12" s="51">
        <f t="shared" si="1"/>
        <v>58.46682237999997</v>
      </c>
      <c r="N12" s="52">
        <f t="shared" si="2"/>
        <v>15.177905480999991</v>
      </c>
    </row>
    <row r="13" spans="2:14" ht="45" customHeight="1">
      <c r="B13" s="42" t="s">
        <v>26</v>
      </c>
      <c r="C13" s="43" t="s">
        <v>8</v>
      </c>
      <c r="D13" s="15">
        <f>E13+F13</f>
        <v>3139200.24</v>
      </c>
      <c r="E13" s="3">
        <v>2111497.74</v>
      </c>
      <c r="F13" s="17">
        <v>1027702.4999999998</v>
      </c>
      <c r="G13" s="4"/>
      <c r="J13" s="42" t="s">
        <v>26</v>
      </c>
      <c r="K13" s="43" t="s">
        <v>81</v>
      </c>
      <c r="L13" s="51">
        <f t="shared" si="0"/>
        <v>3.13920024</v>
      </c>
      <c r="M13" s="51">
        <f t="shared" si="1"/>
        <v>2.1114977400000003</v>
      </c>
      <c r="N13" s="52">
        <f t="shared" si="2"/>
        <v>1.0277024999999997</v>
      </c>
    </row>
    <row r="14" spans="2:14" ht="58.5" customHeight="1">
      <c r="B14" s="42" t="s">
        <v>27</v>
      </c>
      <c r="C14" s="43" t="s">
        <v>9</v>
      </c>
      <c r="D14" s="15">
        <f aca="true" t="shared" si="3" ref="D14:D27">E14+F14</f>
        <v>468408.74999999994</v>
      </c>
      <c r="E14" s="3">
        <v>406567.49999999994</v>
      </c>
      <c r="F14" s="17">
        <v>61841.25</v>
      </c>
      <c r="G14" s="4"/>
      <c r="J14" s="42" t="s">
        <v>27</v>
      </c>
      <c r="K14" s="43" t="s">
        <v>82</v>
      </c>
      <c r="L14" s="51">
        <f t="shared" si="0"/>
        <v>0.46840874999999993</v>
      </c>
      <c r="M14" s="51">
        <f t="shared" si="1"/>
        <v>0.4065674999999999</v>
      </c>
      <c r="N14" s="52">
        <f t="shared" si="2"/>
        <v>0.06184125</v>
      </c>
    </row>
    <row r="15" spans="2:14" ht="17.25" customHeight="1">
      <c r="B15" s="42" t="s">
        <v>28</v>
      </c>
      <c r="C15" s="43" t="s">
        <v>10</v>
      </c>
      <c r="D15" s="15">
        <f t="shared" si="3"/>
        <v>212740</v>
      </c>
      <c r="E15" s="3">
        <v>212740</v>
      </c>
      <c r="F15" s="17">
        <v>0</v>
      </c>
      <c r="G15" s="4"/>
      <c r="J15" s="42" t="s">
        <v>28</v>
      </c>
      <c r="K15" s="43" t="s">
        <v>83</v>
      </c>
      <c r="L15" s="51">
        <f t="shared" si="0"/>
        <v>0.21274</v>
      </c>
      <c r="M15" s="51">
        <f t="shared" si="1"/>
        <v>0.21274</v>
      </c>
      <c r="N15" s="52">
        <f t="shared" si="2"/>
        <v>0</v>
      </c>
    </row>
    <row r="16" spans="2:14" ht="54.75" customHeight="1">
      <c r="B16" s="42" t="s">
        <v>29</v>
      </c>
      <c r="C16" s="43" t="s">
        <v>11</v>
      </c>
      <c r="D16" s="15">
        <f>E16+F16</f>
        <v>219463189.25399995</v>
      </c>
      <c r="E16" s="3">
        <v>97814204.584</v>
      </c>
      <c r="F16" s="17">
        <v>121648984.66999994</v>
      </c>
      <c r="G16" s="4"/>
      <c r="J16" s="42" t="s">
        <v>29</v>
      </c>
      <c r="K16" s="43" t="s">
        <v>84</v>
      </c>
      <c r="L16" s="51">
        <f t="shared" si="0"/>
        <v>219.46318925399996</v>
      </c>
      <c r="M16" s="51">
        <f aca="true" t="shared" si="4" ref="M16:N19">E16/1000000</f>
        <v>97.81420458400001</v>
      </c>
      <c r="N16" s="52">
        <f t="shared" si="4"/>
        <v>121.64898466999995</v>
      </c>
    </row>
    <row r="17" spans="2:14" ht="20.25" customHeight="1">
      <c r="B17" s="42" t="s">
        <v>30</v>
      </c>
      <c r="C17" s="43" t="s">
        <v>12</v>
      </c>
      <c r="D17" s="15">
        <f>E17+F17</f>
        <v>625555</v>
      </c>
      <c r="E17" s="3">
        <v>518757.5</v>
      </c>
      <c r="F17" s="17">
        <v>106797.5</v>
      </c>
      <c r="G17" s="4"/>
      <c r="J17" s="42" t="s">
        <v>30</v>
      </c>
      <c r="K17" s="43" t="s">
        <v>85</v>
      </c>
      <c r="L17" s="51">
        <f t="shared" si="0"/>
        <v>0.625555</v>
      </c>
      <c r="M17" s="51">
        <f t="shared" si="4"/>
        <v>0.5187575</v>
      </c>
      <c r="N17" s="52">
        <f t="shared" si="4"/>
        <v>0.1067975</v>
      </c>
    </row>
    <row r="18" spans="2:14" ht="40.5" customHeight="1">
      <c r="B18" s="42" t="s">
        <v>31</v>
      </c>
      <c r="C18" s="43" t="s">
        <v>13</v>
      </c>
      <c r="D18" s="15">
        <f t="shared" si="3"/>
        <v>29137303.599999994</v>
      </c>
      <c r="E18" s="3">
        <v>12336904.749999994</v>
      </c>
      <c r="F18" s="17">
        <v>16800398.849999998</v>
      </c>
      <c r="G18" s="4"/>
      <c r="J18" s="42" t="s">
        <v>31</v>
      </c>
      <c r="K18" s="43" t="s">
        <v>86</v>
      </c>
      <c r="L18" s="51">
        <f t="shared" si="0"/>
        <v>29.137303599999996</v>
      </c>
      <c r="M18" s="51">
        <f t="shared" si="4"/>
        <v>12.336904749999995</v>
      </c>
      <c r="N18" s="52">
        <f t="shared" si="4"/>
        <v>16.800398849999997</v>
      </c>
    </row>
    <row r="19" spans="2:14" ht="21.75" customHeight="1">
      <c r="B19" s="42" t="s">
        <v>32</v>
      </c>
      <c r="C19" s="43" t="s">
        <v>14</v>
      </c>
      <c r="D19" s="15">
        <f t="shared" si="3"/>
        <v>646595</v>
      </c>
      <c r="E19" s="3">
        <v>639440</v>
      </c>
      <c r="F19" s="17">
        <v>7155</v>
      </c>
      <c r="G19" s="4"/>
      <c r="J19" s="42" t="s">
        <v>32</v>
      </c>
      <c r="K19" s="43" t="s">
        <v>87</v>
      </c>
      <c r="L19" s="51">
        <f t="shared" si="0"/>
        <v>0.646595</v>
      </c>
      <c r="M19" s="51">
        <f t="shared" si="4"/>
        <v>0.63944</v>
      </c>
      <c r="N19" s="52">
        <f t="shared" si="4"/>
        <v>0.007155</v>
      </c>
    </row>
    <row r="20" spans="2:14" ht="24" customHeight="1">
      <c r="B20" s="42" t="s">
        <v>33</v>
      </c>
      <c r="C20" s="43" t="s">
        <v>15</v>
      </c>
      <c r="D20" s="15">
        <f t="shared" si="3"/>
        <v>19353500.000000004</v>
      </c>
      <c r="E20" s="3">
        <v>11647747.500000002</v>
      </c>
      <c r="F20" s="17">
        <v>7705752.500000001</v>
      </c>
      <c r="G20" s="4"/>
      <c r="J20" s="42" t="s">
        <v>33</v>
      </c>
      <c r="K20" s="43" t="s">
        <v>88</v>
      </c>
      <c r="L20" s="51">
        <f t="shared" si="0"/>
        <v>19.353500000000004</v>
      </c>
      <c r="M20" s="51">
        <f t="shared" si="1"/>
        <v>11.647747500000001</v>
      </c>
      <c r="N20" s="52">
        <f t="shared" si="2"/>
        <v>7.705752500000001</v>
      </c>
    </row>
    <row r="21" spans="2:14" ht="24.75" customHeight="1">
      <c r="B21" s="42" t="s">
        <v>34</v>
      </c>
      <c r="C21" s="43" t="s">
        <v>16</v>
      </c>
      <c r="D21" s="15">
        <f t="shared" si="3"/>
        <v>0</v>
      </c>
      <c r="E21" s="3">
        <v>0</v>
      </c>
      <c r="F21" s="17">
        <v>0</v>
      </c>
      <c r="G21" s="4"/>
      <c r="J21" s="42" t="s">
        <v>34</v>
      </c>
      <c r="K21" s="43" t="s">
        <v>89</v>
      </c>
      <c r="L21" s="51">
        <f t="shared" si="0"/>
        <v>0</v>
      </c>
      <c r="M21" s="51">
        <f t="shared" si="1"/>
        <v>0</v>
      </c>
      <c r="N21" s="52">
        <f t="shared" si="2"/>
        <v>0</v>
      </c>
    </row>
    <row r="22" spans="2:14" ht="45" customHeight="1">
      <c r="B22" s="42" t="s">
        <v>35</v>
      </c>
      <c r="C22" s="43" t="s">
        <v>17</v>
      </c>
      <c r="D22" s="15">
        <f t="shared" si="3"/>
        <v>239470.49999999997</v>
      </c>
      <c r="E22" s="3">
        <v>195087.99999999997</v>
      </c>
      <c r="F22" s="17">
        <v>44382.5</v>
      </c>
      <c r="G22" s="4"/>
      <c r="J22" s="42" t="s">
        <v>35</v>
      </c>
      <c r="K22" s="43" t="s">
        <v>90</v>
      </c>
      <c r="L22" s="51">
        <f t="shared" si="0"/>
        <v>0.23947049999999998</v>
      </c>
      <c r="M22" s="51">
        <f t="shared" si="1"/>
        <v>0.19508799999999998</v>
      </c>
      <c r="N22" s="52">
        <f t="shared" si="2"/>
        <v>0.0443825</v>
      </c>
    </row>
    <row r="23" spans="2:14" ht="45" customHeight="1">
      <c r="B23" s="42" t="s">
        <v>36</v>
      </c>
      <c r="C23" s="43" t="s">
        <v>18</v>
      </c>
      <c r="D23" s="15">
        <f t="shared" si="3"/>
        <v>2935702.2500000005</v>
      </c>
      <c r="E23" s="3">
        <v>1715626.7500000005</v>
      </c>
      <c r="F23" s="17">
        <v>1220075.5</v>
      </c>
      <c r="G23" s="4"/>
      <c r="J23" s="42" t="s">
        <v>36</v>
      </c>
      <c r="K23" s="43" t="s">
        <v>91</v>
      </c>
      <c r="L23" s="51">
        <f t="shared" si="0"/>
        <v>2.9357022500000003</v>
      </c>
      <c r="M23" s="51">
        <f t="shared" si="1"/>
        <v>1.7156267500000004</v>
      </c>
      <c r="N23" s="52">
        <f t="shared" si="2"/>
        <v>1.2200755</v>
      </c>
    </row>
    <row r="24" spans="2:14" ht="15">
      <c r="B24" s="42" t="s">
        <v>37</v>
      </c>
      <c r="C24" s="43" t="s">
        <v>19</v>
      </c>
      <c r="D24" s="15">
        <f t="shared" si="3"/>
        <v>4759765.199999999</v>
      </c>
      <c r="E24" s="3">
        <v>4362281.4799999995</v>
      </c>
      <c r="F24" s="17">
        <v>397483.72000000003</v>
      </c>
      <c r="G24" s="4"/>
      <c r="J24" s="42" t="s">
        <v>37</v>
      </c>
      <c r="K24" s="43" t="s">
        <v>92</v>
      </c>
      <c r="L24" s="51">
        <f t="shared" si="0"/>
        <v>4.7597651999999995</v>
      </c>
      <c r="M24" s="51">
        <f t="shared" si="1"/>
        <v>4.362281479999999</v>
      </c>
      <c r="N24" s="52">
        <f t="shared" si="2"/>
        <v>0.39748372000000004</v>
      </c>
    </row>
    <row r="25" spans="2:14" ht="40.5" customHeight="1">
      <c r="B25" s="42" t="s">
        <v>38</v>
      </c>
      <c r="C25" s="43" t="s">
        <v>20</v>
      </c>
      <c r="D25" s="15">
        <f t="shared" si="3"/>
        <v>2050844.5</v>
      </c>
      <c r="E25" s="3">
        <v>1724103.1</v>
      </c>
      <c r="F25" s="17">
        <v>326741.4</v>
      </c>
      <c r="G25" s="4"/>
      <c r="J25" s="42" t="s">
        <v>38</v>
      </c>
      <c r="K25" s="43" t="s">
        <v>93</v>
      </c>
      <c r="L25" s="51">
        <f t="shared" si="0"/>
        <v>2.0508445</v>
      </c>
      <c r="M25" s="51">
        <f t="shared" si="1"/>
        <v>1.7241031</v>
      </c>
      <c r="N25" s="52">
        <f t="shared" si="2"/>
        <v>0.3267414</v>
      </c>
    </row>
    <row r="26" spans="2:14" ht="15" customHeight="1">
      <c r="B26" s="42" t="s">
        <v>39</v>
      </c>
      <c r="C26" s="43" t="s">
        <v>21</v>
      </c>
      <c r="D26" s="15">
        <f t="shared" si="3"/>
        <v>3419461.0199999996</v>
      </c>
      <c r="E26" s="3">
        <v>2739761.3999999994</v>
      </c>
      <c r="F26" s="17">
        <v>679699.62</v>
      </c>
      <c r="G26" s="4"/>
      <c r="J26" s="42" t="s">
        <v>39</v>
      </c>
      <c r="K26" s="43" t="s">
        <v>94</v>
      </c>
      <c r="L26" s="51">
        <f aca="true" t="shared" si="5" ref="L26:N27">D26/1000000</f>
        <v>3.4194610199999995</v>
      </c>
      <c r="M26" s="51">
        <f t="shared" si="5"/>
        <v>2.7397613999999995</v>
      </c>
      <c r="N26" s="52">
        <f t="shared" si="5"/>
        <v>0.67969962</v>
      </c>
    </row>
    <row r="27" spans="2:14" ht="27" customHeight="1">
      <c r="B27" s="44" t="s">
        <v>40</v>
      </c>
      <c r="C27" s="45" t="s">
        <v>22</v>
      </c>
      <c r="D27" s="11">
        <f t="shared" si="3"/>
        <v>8581655.979999993</v>
      </c>
      <c r="E27" s="95">
        <v>6401582.229999994</v>
      </c>
      <c r="F27" s="96">
        <v>2180073.75</v>
      </c>
      <c r="G27" s="4"/>
      <c r="J27" s="44" t="s">
        <v>40</v>
      </c>
      <c r="K27" s="45" t="s">
        <v>95</v>
      </c>
      <c r="L27" s="54">
        <f t="shared" si="5"/>
        <v>8.581655979999994</v>
      </c>
      <c r="M27" s="55">
        <f t="shared" si="5"/>
        <v>6.401582229999994</v>
      </c>
      <c r="N27" s="56">
        <f t="shared" si="5"/>
        <v>2.18007375</v>
      </c>
    </row>
    <row r="28" spans="2:14" ht="6.75" customHeight="1">
      <c r="B28" s="4"/>
      <c r="C28" s="12"/>
      <c r="D28" s="3"/>
      <c r="E28" s="3"/>
      <c r="F28" s="3"/>
      <c r="G28" s="4"/>
      <c r="J28" s="4"/>
      <c r="K28" s="12"/>
      <c r="L28" s="3"/>
      <c r="M28" s="3"/>
      <c r="N28" s="3"/>
    </row>
    <row r="29" spans="2:10" ht="12" customHeight="1">
      <c r="B29" s="16" t="s">
        <v>67</v>
      </c>
      <c r="J29" s="31" t="s">
        <v>67</v>
      </c>
    </row>
    <row r="30" spans="2:10" ht="12" customHeight="1">
      <c r="B30" s="16" t="s">
        <v>42</v>
      </c>
      <c r="J30" s="31" t="s">
        <v>100</v>
      </c>
    </row>
    <row r="31" ht="15">
      <c r="J31" s="32"/>
    </row>
  </sheetData>
  <sheetProtection/>
  <mergeCells count="4">
    <mergeCell ref="L5:N5"/>
    <mergeCell ref="D5:F5"/>
    <mergeCell ref="J5:K7"/>
    <mergeCell ref="B5:C7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MS,標準"V-2-1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421875" style="1" customWidth="1"/>
    <col min="10" max="10" width="9.7109375" style="1" customWidth="1"/>
    <col min="11" max="11" width="32.00390625" style="1" customWidth="1"/>
    <col min="12" max="12" width="13.140625" style="1" customWidth="1"/>
    <col min="13" max="13" width="13.28125" style="1" customWidth="1"/>
    <col min="14" max="14" width="12.421875" style="1" customWidth="1"/>
    <col min="15" max="15" width="5.7109375" style="1" customWidth="1"/>
    <col min="16" max="16384" width="9.140625" style="1" customWidth="1"/>
  </cols>
  <sheetData>
    <row r="1" spans="2:14" ht="15" customHeight="1">
      <c r="B1" s="4"/>
      <c r="C1" s="4"/>
      <c r="D1" s="4"/>
      <c r="E1" s="4"/>
      <c r="F1" s="4"/>
      <c r="G1" s="4"/>
      <c r="J1" s="4"/>
      <c r="K1" s="4"/>
      <c r="L1" s="4"/>
      <c r="M1" s="4"/>
      <c r="N1" s="4"/>
    </row>
    <row r="2" spans="2:14" ht="15" customHeight="1">
      <c r="B2" s="4" t="s">
        <v>66</v>
      </c>
      <c r="C2" s="5"/>
      <c r="D2" s="5"/>
      <c r="E2" s="5"/>
      <c r="F2" s="5"/>
      <c r="G2" s="4"/>
      <c r="J2" s="4" t="s">
        <v>70</v>
      </c>
      <c r="K2" s="5"/>
      <c r="L2" s="5"/>
      <c r="M2" s="5"/>
      <c r="N2" s="5"/>
    </row>
    <row r="3" spans="2:14" ht="15" customHeight="1">
      <c r="B3" s="4" t="s">
        <v>121</v>
      </c>
      <c r="C3" s="5"/>
      <c r="D3" s="5"/>
      <c r="E3" s="5"/>
      <c r="F3" s="5"/>
      <c r="G3" s="4"/>
      <c r="J3" s="4" t="s">
        <v>123</v>
      </c>
      <c r="K3" s="5"/>
      <c r="L3" s="5"/>
      <c r="M3" s="5"/>
      <c r="N3" s="5"/>
    </row>
    <row r="4" spans="2:14" ht="15" customHeight="1">
      <c r="B4" s="4"/>
      <c r="C4" s="5"/>
      <c r="D4" s="5"/>
      <c r="E4" s="5"/>
      <c r="F4" s="5"/>
      <c r="G4" s="4"/>
      <c r="J4" s="4"/>
      <c r="K4" s="5"/>
      <c r="L4" s="5"/>
      <c r="M4" s="5"/>
      <c r="N4" s="5"/>
    </row>
    <row r="5" spans="2:14" ht="15" customHeight="1">
      <c r="B5" s="103" t="s">
        <v>41</v>
      </c>
      <c r="C5" s="104"/>
      <c r="D5" s="100" t="s">
        <v>69</v>
      </c>
      <c r="E5" s="101"/>
      <c r="F5" s="102"/>
      <c r="G5" s="4"/>
      <c r="J5" s="103" t="s">
        <v>74</v>
      </c>
      <c r="K5" s="104"/>
      <c r="L5" s="101" t="s">
        <v>69</v>
      </c>
      <c r="M5" s="101"/>
      <c r="N5" s="102"/>
    </row>
    <row r="6" spans="2:14" ht="29.25" customHeight="1">
      <c r="B6" s="105"/>
      <c r="C6" s="106"/>
      <c r="D6" s="9" t="s">
        <v>75</v>
      </c>
      <c r="E6" s="7" t="s">
        <v>0</v>
      </c>
      <c r="F6" s="8" t="s">
        <v>1</v>
      </c>
      <c r="G6" s="4"/>
      <c r="J6" s="105"/>
      <c r="K6" s="106"/>
      <c r="L6" s="9" t="s">
        <v>75</v>
      </c>
      <c r="M6" s="7" t="s">
        <v>0</v>
      </c>
      <c r="N6" s="8" t="s">
        <v>1</v>
      </c>
    </row>
    <row r="7" spans="2:14" ht="15" customHeight="1">
      <c r="B7" s="107"/>
      <c r="C7" s="108"/>
      <c r="D7" s="10"/>
      <c r="E7" s="13" t="s">
        <v>76</v>
      </c>
      <c r="F7" s="14"/>
      <c r="G7" s="4"/>
      <c r="J7" s="107"/>
      <c r="K7" s="108"/>
      <c r="L7" s="10"/>
      <c r="M7" s="13" t="s">
        <v>2</v>
      </c>
      <c r="N7" s="14"/>
    </row>
    <row r="8" spans="2:14" ht="6.75" customHeight="1">
      <c r="B8" s="40"/>
      <c r="C8" s="41"/>
      <c r="D8" s="15"/>
      <c r="E8" s="3"/>
      <c r="F8" s="17"/>
      <c r="G8" s="4"/>
      <c r="J8" s="40"/>
      <c r="K8" s="41"/>
      <c r="L8" s="18"/>
      <c r="M8" s="18"/>
      <c r="N8" s="19"/>
    </row>
    <row r="9" spans="2:14" ht="15">
      <c r="B9" s="42" t="s">
        <v>23</v>
      </c>
      <c r="C9" s="43"/>
      <c r="D9" s="15">
        <f>SUM(D11:D27)</f>
        <v>368687119.1549999</v>
      </c>
      <c r="E9" s="3">
        <f>SUM(E11:E27)</f>
        <v>201293124.91399994</v>
      </c>
      <c r="F9" s="17">
        <f>SUM(F11:F27)</f>
        <v>167393994.24099994</v>
      </c>
      <c r="G9" s="4"/>
      <c r="J9" s="42" t="s">
        <v>78</v>
      </c>
      <c r="K9" s="43"/>
      <c r="L9" s="51">
        <f>D9/$D$9*100</f>
        <v>100</v>
      </c>
      <c r="M9" s="51">
        <f>E9/$D$9*100</f>
        <v>54.59727624207403</v>
      </c>
      <c r="N9" s="52">
        <f>F9/$D$9*100</f>
        <v>45.40272375792596</v>
      </c>
    </row>
    <row r="10" spans="2:14" ht="6" customHeight="1">
      <c r="B10" s="42"/>
      <c r="C10" s="43"/>
      <c r="D10" s="15"/>
      <c r="E10" s="3"/>
      <c r="F10" s="17"/>
      <c r="G10" s="4"/>
      <c r="J10" s="42"/>
      <c r="K10" s="43"/>
      <c r="L10" s="51"/>
      <c r="M10" s="51"/>
      <c r="N10" s="52"/>
    </row>
    <row r="11" spans="2:14" ht="21" customHeight="1">
      <c r="B11" s="42" t="s">
        <v>24</v>
      </c>
      <c r="C11" s="43" t="s">
        <v>6</v>
      </c>
      <c r="D11" s="15">
        <f>E11+F11</f>
        <v>9000</v>
      </c>
      <c r="E11" s="3">
        <v>0</v>
      </c>
      <c r="F11" s="17">
        <v>9000</v>
      </c>
      <c r="G11" s="4"/>
      <c r="J11" s="42" t="s">
        <v>24</v>
      </c>
      <c r="K11" s="43" t="s">
        <v>79</v>
      </c>
      <c r="L11" s="53">
        <f aca="true" t="shared" si="0" ref="L11:N27">D11/$D$9*100</f>
        <v>0.0024410942320489113</v>
      </c>
      <c r="M11" s="51">
        <f t="shared" si="0"/>
        <v>0</v>
      </c>
      <c r="N11" s="52">
        <f t="shared" si="0"/>
        <v>0.0024410942320489113</v>
      </c>
    </row>
    <row r="12" spans="2:14" ht="20.25" customHeight="1">
      <c r="B12" s="42" t="s">
        <v>25</v>
      </c>
      <c r="C12" s="43" t="s">
        <v>7</v>
      </c>
      <c r="D12" s="15">
        <f>E12+F12</f>
        <v>73644727.86099996</v>
      </c>
      <c r="E12" s="3">
        <v>58466822.379999965</v>
      </c>
      <c r="F12" s="17">
        <v>15177905.480999991</v>
      </c>
      <c r="G12" s="4"/>
      <c r="J12" s="42" t="s">
        <v>25</v>
      </c>
      <c r="K12" s="43" t="s">
        <v>80</v>
      </c>
      <c r="L12" s="53">
        <f t="shared" si="0"/>
        <v>19.97485782247764</v>
      </c>
      <c r="M12" s="51">
        <f t="shared" si="0"/>
        <v>15.858113653116234</v>
      </c>
      <c r="N12" s="52">
        <f t="shared" si="0"/>
        <v>4.116744169361404</v>
      </c>
    </row>
    <row r="13" spans="2:14" ht="45" customHeight="1">
      <c r="B13" s="42" t="s">
        <v>26</v>
      </c>
      <c r="C13" s="43" t="s">
        <v>8</v>
      </c>
      <c r="D13" s="15">
        <f>E13+F13</f>
        <v>3139200.24</v>
      </c>
      <c r="E13" s="3">
        <v>2111497.74</v>
      </c>
      <c r="F13" s="17">
        <v>1027702.4999999998</v>
      </c>
      <c r="G13" s="4"/>
      <c r="J13" s="42" t="s">
        <v>26</v>
      </c>
      <c r="K13" s="43" t="s">
        <v>81</v>
      </c>
      <c r="L13" s="53">
        <f t="shared" si="0"/>
        <v>0.8514537332345066</v>
      </c>
      <c r="M13" s="51">
        <f t="shared" si="0"/>
        <v>0.5727072171220348</v>
      </c>
      <c r="N13" s="52">
        <f t="shared" si="0"/>
        <v>0.27874651611247175</v>
      </c>
    </row>
    <row r="14" spans="2:14" ht="58.5" customHeight="1">
      <c r="B14" s="42" t="s">
        <v>27</v>
      </c>
      <c r="C14" s="43" t="s">
        <v>9</v>
      </c>
      <c r="D14" s="15">
        <f aca="true" t="shared" si="1" ref="D14:D27">E14+F14</f>
        <v>468408.74999999994</v>
      </c>
      <c r="E14" s="3">
        <v>406567.49999999994</v>
      </c>
      <c r="F14" s="17">
        <v>61841.25</v>
      </c>
      <c r="G14" s="4"/>
      <c r="J14" s="42" t="s">
        <v>27</v>
      </c>
      <c r="K14" s="43" t="s">
        <v>82</v>
      </c>
      <c r="L14" s="53">
        <f t="shared" si="0"/>
        <v>0.12704776642958227</v>
      </c>
      <c r="M14" s="51">
        <f t="shared" si="0"/>
        <v>0.11027439768761618</v>
      </c>
      <c r="N14" s="52">
        <f t="shared" si="0"/>
        <v>0.016773368741966083</v>
      </c>
    </row>
    <row r="15" spans="2:14" ht="17.25" customHeight="1">
      <c r="B15" s="42" t="s">
        <v>28</v>
      </c>
      <c r="C15" s="43" t="s">
        <v>10</v>
      </c>
      <c r="D15" s="15">
        <f t="shared" si="1"/>
        <v>212740</v>
      </c>
      <c r="E15" s="3">
        <v>212740</v>
      </c>
      <c r="F15" s="17">
        <v>0</v>
      </c>
      <c r="G15" s="4"/>
      <c r="J15" s="42" t="s">
        <v>28</v>
      </c>
      <c r="K15" s="43" t="s">
        <v>83</v>
      </c>
      <c r="L15" s="53">
        <f t="shared" si="0"/>
        <v>0.05770204299178727</v>
      </c>
      <c r="M15" s="51">
        <f t="shared" si="0"/>
        <v>0.05770204299178727</v>
      </c>
      <c r="N15" s="52">
        <f t="shared" si="0"/>
        <v>0</v>
      </c>
    </row>
    <row r="16" spans="2:14" ht="54.75" customHeight="1">
      <c r="B16" s="42" t="s">
        <v>29</v>
      </c>
      <c r="C16" s="43" t="s">
        <v>11</v>
      </c>
      <c r="D16" s="15">
        <f>E16+F16</f>
        <v>219463189.25399995</v>
      </c>
      <c r="E16" s="3">
        <v>97814204.584</v>
      </c>
      <c r="F16" s="17">
        <v>121648984.66999994</v>
      </c>
      <c r="G16" s="4"/>
      <c r="J16" s="42" t="s">
        <v>29</v>
      </c>
      <c r="K16" s="43" t="s">
        <v>84</v>
      </c>
      <c r="L16" s="53">
        <f t="shared" si="0"/>
        <v>59.52559171499977</v>
      </c>
      <c r="M16" s="51">
        <f t="shared" si="0"/>
        <v>26.530410069161626</v>
      </c>
      <c r="N16" s="52">
        <f t="shared" si="0"/>
        <v>32.995181645838144</v>
      </c>
    </row>
    <row r="17" spans="2:14" ht="20.25" customHeight="1">
      <c r="B17" s="42" t="s">
        <v>30</v>
      </c>
      <c r="C17" s="43" t="s">
        <v>12</v>
      </c>
      <c r="D17" s="15">
        <f>E17+F17</f>
        <v>625555</v>
      </c>
      <c r="E17" s="3">
        <v>518757.5</v>
      </c>
      <c r="F17" s="17">
        <v>106797.5</v>
      </c>
      <c r="G17" s="4"/>
      <c r="J17" s="42" t="s">
        <v>30</v>
      </c>
      <c r="K17" s="43" t="s">
        <v>85</v>
      </c>
      <c r="L17" s="53">
        <f t="shared" si="0"/>
        <v>0.16967096692548408</v>
      </c>
      <c r="M17" s="51">
        <f t="shared" si="0"/>
        <v>0.14070399345356813</v>
      </c>
      <c r="N17" s="52">
        <f t="shared" si="0"/>
        <v>0.028966973471915958</v>
      </c>
    </row>
    <row r="18" spans="2:14" ht="40.5" customHeight="1">
      <c r="B18" s="42" t="s">
        <v>31</v>
      </c>
      <c r="C18" s="43" t="s">
        <v>13</v>
      </c>
      <c r="D18" s="15">
        <f t="shared" si="1"/>
        <v>29137303.599999994</v>
      </c>
      <c r="E18" s="3">
        <v>12336904.749999994</v>
      </c>
      <c r="F18" s="17">
        <v>16800398.849999998</v>
      </c>
      <c r="G18" s="4"/>
      <c r="J18" s="42" t="s">
        <v>31</v>
      </c>
      <c r="K18" s="43" t="s">
        <v>86</v>
      </c>
      <c r="L18" s="53">
        <f t="shared" si="0"/>
        <v>7.902989306157552</v>
      </c>
      <c r="M18" s="51">
        <f t="shared" si="0"/>
        <v>3.3461718918402004</v>
      </c>
      <c r="N18" s="52">
        <f t="shared" si="0"/>
        <v>4.556817414317351</v>
      </c>
    </row>
    <row r="19" spans="2:14" ht="21.75" customHeight="1">
      <c r="B19" s="42" t="s">
        <v>32</v>
      </c>
      <c r="C19" s="43" t="s">
        <v>14</v>
      </c>
      <c r="D19" s="15">
        <f t="shared" si="1"/>
        <v>646595</v>
      </c>
      <c r="E19" s="3">
        <v>639440</v>
      </c>
      <c r="F19" s="17">
        <v>7155</v>
      </c>
      <c r="G19" s="4"/>
      <c r="J19" s="42" t="s">
        <v>32</v>
      </c>
      <c r="K19" s="43" t="s">
        <v>87</v>
      </c>
      <c r="L19" s="53">
        <f t="shared" si="0"/>
        <v>0.17537770277462955</v>
      </c>
      <c r="M19" s="51">
        <f t="shared" si="0"/>
        <v>0.17343703286015066</v>
      </c>
      <c r="N19" s="52">
        <f t="shared" si="0"/>
        <v>0.0019406699144788847</v>
      </c>
    </row>
    <row r="20" spans="2:14" ht="24" customHeight="1">
      <c r="B20" s="42" t="s">
        <v>33</v>
      </c>
      <c r="C20" s="43" t="s">
        <v>15</v>
      </c>
      <c r="D20" s="15">
        <f t="shared" si="1"/>
        <v>19353500.000000004</v>
      </c>
      <c r="E20" s="3">
        <v>11647747.500000002</v>
      </c>
      <c r="F20" s="17">
        <v>7705752.500000001</v>
      </c>
      <c r="G20" s="4"/>
      <c r="J20" s="42" t="s">
        <v>33</v>
      </c>
      <c r="K20" s="43" t="s">
        <v>88</v>
      </c>
      <c r="L20" s="53">
        <f t="shared" si="0"/>
        <v>5.249301913328734</v>
      </c>
      <c r="M20" s="51">
        <f t="shared" si="0"/>
        <v>3.159249915401348</v>
      </c>
      <c r="N20" s="52">
        <f t="shared" si="0"/>
        <v>2.090051997927387</v>
      </c>
    </row>
    <row r="21" spans="2:14" ht="24.75" customHeight="1">
      <c r="B21" s="42" t="s">
        <v>34</v>
      </c>
      <c r="C21" s="43" t="s">
        <v>16</v>
      </c>
      <c r="D21" s="15">
        <f t="shared" si="1"/>
        <v>0</v>
      </c>
      <c r="E21" s="3">
        <v>0</v>
      </c>
      <c r="F21" s="17">
        <v>0</v>
      </c>
      <c r="G21" s="4"/>
      <c r="J21" s="42" t="s">
        <v>34</v>
      </c>
      <c r="K21" s="43" t="s">
        <v>89</v>
      </c>
      <c r="L21" s="53">
        <f t="shared" si="0"/>
        <v>0</v>
      </c>
      <c r="M21" s="51">
        <f t="shared" si="0"/>
        <v>0</v>
      </c>
      <c r="N21" s="52">
        <f t="shared" si="0"/>
        <v>0</v>
      </c>
    </row>
    <row r="22" spans="2:14" ht="45" customHeight="1">
      <c r="B22" s="42" t="s">
        <v>35</v>
      </c>
      <c r="C22" s="43" t="s">
        <v>17</v>
      </c>
      <c r="D22" s="15">
        <f t="shared" si="1"/>
        <v>239470.49999999997</v>
      </c>
      <c r="E22" s="3">
        <v>195087.99999999997</v>
      </c>
      <c r="F22" s="17">
        <v>44382.5</v>
      </c>
      <c r="G22" s="4"/>
      <c r="J22" s="42" t="s">
        <v>35</v>
      </c>
      <c r="K22" s="43" t="s">
        <v>90</v>
      </c>
      <c r="L22" s="53">
        <f t="shared" si="0"/>
        <v>0.06495222847731875</v>
      </c>
      <c r="M22" s="51">
        <f t="shared" si="0"/>
        <v>0.05291424350466199</v>
      </c>
      <c r="N22" s="52">
        <f t="shared" si="0"/>
        <v>0.012037984972656757</v>
      </c>
    </row>
    <row r="23" spans="2:14" ht="45" customHeight="1">
      <c r="B23" s="42" t="s">
        <v>36</v>
      </c>
      <c r="C23" s="43" t="s">
        <v>18</v>
      </c>
      <c r="D23" s="15">
        <f t="shared" si="1"/>
        <v>2935702.2500000005</v>
      </c>
      <c r="E23" s="3">
        <v>1715626.7500000005</v>
      </c>
      <c r="F23" s="17">
        <v>1220075.5</v>
      </c>
      <c r="G23" s="4"/>
      <c r="J23" s="42" t="s">
        <v>36</v>
      </c>
      <c r="K23" s="43" t="s">
        <v>91</v>
      </c>
      <c r="L23" s="53">
        <f t="shared" si="0"/>
        <v>0.7962584254986681</v>
      </c>
      <c r="M23" s="51">
        <f t="shared" si="0"/>
        <v>0.4653340626415357</v>
      </c>
      <c r="N23" s="52">
        <f t="shared" si="0"/>
        <v>0.3309243628571324</v>
      </c>
    </row>
    <row r="24" spans="2:14" ht="15">
      <c r="B24" s="42" t="s">
        <v>37</v>
      </c>
      <c r="C24" s="43" t="s">
        <v>19</v>
      </c>
      <c r="D24" s="15">
        <f t="shared" si="1"/>
        <v>4759765.199999999</v>
      </c>
      <c r="E24" s="3">
        <v>4362281.4799999995</v>
      </c>
      <c r="F24" s="17">
        <v>397483.72000000003</v>
      </c>
      <c r="G24" s="4"/>
      <c r="J24" s="42" t="s">
        <v>37</v>
      </c>
      <c r="K24" s="43" t="s">
        <v>92</v>
      </c>
      <c r="L24" s="53">
        <f t="shared" si="0"/>
        <v>1.2910039306252368</v>
      </c>
      <c r="M24" s="51">
        <f t="shared" si="0"/>
        <v>1.183193351044643</v>
      </c>
      <c r="N24" s="52">
        <f t="shared" si="0"/>
        <v>0.10781057958059385</v>
      </c>
    </row>
    <row r="25" spans="2:14" ht="40.5" customHeight="1">
      <c r="B25" s="42" t="s">
        <v>38</v>
      </c>
      <c r="C25" s="43" t="s">
        <v>20</v>
      </c>
      <c r="D25" s="15">
        <f t="shared" si="1"/>
        <v>2050844.5</v>
      </c>
      <c r="E25" s="3">
        <v>1724103.1</v>
      </c>
      <c r="F25" s="17">
        <v>326741.4</v>
      </c>
      <c r="G25" s="4"/>
      <c r="J25" s="42" t="s">
        <v>38</v>
      </c>
      <c r="K25" s="43" t="s">
        <v>93</v>
      </c>
      <c r="L25" s="53">
        <f t="shared" si="0"/>
        <v>0.556256075531026</v>
      </c>
      <c r="M25" s="51">
        <f t="shared" si="0"/>
        <v>0.46763312587418304</v>
      </c>
      <c r="N25" s="52">
        <f t="shared" si="0"/>
        <v>0.08862294965684292</v>
      </c>
    </row>
    <row r="26" spans="2:14" ht="15" customHeight="1">
      <c r="B26" s="42" t="s">
        <v>39</v>
      </c>
      <c r="C26" s="43" t="s">
        <v>21</v>
      </c>
      <c r="D26" s="15">
        <f t="shared" si="1"/>
        <v>3419461.0199999996</v>
      </c>
      <c r="E26" s="3">
        <v>2739761.3999999994</v>
      </c>
      <c r="F26" s="17">
        <v>679699.62</v>
      </c>
      <c r="G26" s="4"/>
      <c r="J26" s="42" t="s">
        <v>39</v>
      </c>
      <c r="K26" s="43" t="s">
        <v>94</v>
      </c>
      <c r="L26" s="53">
        <f t="shared" si="0"/>
        <v>0.9274696191820095</v>
      </c>
      <c r="M26" s="51">
        <f t="shared" si="0"/>
        <v>0.74311286119225</v>
      </c>
      <c r="N26" s="52">
        <f t="shared" si="0"/>
        <v>0.18435675798975965</v>
      </c>
    </row>
    <row r="27" spans="2:14" ht="27" customHeight="1">
      <c r="B27" s="44" t="s">
        <v>40</v>
      </c>
      <c r="C27" s="45" t="s">
        <v>22</v>
      </c>
      <c r="D27" s="11">
        <f t="shared" si="1"/>
        <v>8581655.979999993</v>
      </c>
      <c r="E27" s="95">
        <v>6401582.229999994</v>
      </c>
      <c r="F27" s="96">
        <v>2180073.75</v>
      </c>
      <c r="G27" s="4"/>
      <c r="J27" s="44" t="s">
        <v>40</v>
      </c>
      <c r="K27" s="45" t="s">
        <v>95</v>
      </c>
      <c r="L27" s="54">
        <f t="shared" si="0"/>
        <v>2.3276256571340035</v>
      </c>
      <c r="M27" s="55">
        <f t="shared" si="0"/>
        <v>1.7363183841821992</v>
      </c>
      <c r="N27" s="56">
        <f t="shared" si="0"/>
        <v>0.5913072729518045</v>
      </c>
    </row>
    <row r="28" spans="2:14" ht="6.75" customHeight="1">
      <c r="B28" s="4"/>
      <c r="C28" s="12"/>
      <c r="D28" s="3"/>
      <c r="E28" s="3"/>
      <c r="F28" s="3"/>
      <c r="G28" s="4"/>
      <c r="J28" s="4"/>
      <c r="K28" s="12"/>
      <c r="L28" s="2"/>
      <c r="M28" s="2"/>
      <c r="N28" s="2"/>
    </row>
    <row r="29" spans="2:10" ht="12" customHeight="1">
      <c r="B29" s="16" t="s">
        <v>67</v>
      </c>
      <c r="J29" s="31" t="s">
        <v>67</v>
      </c>
    </row>
    <row r="30" spans="2:10" ht="12" customHeight="1">
      <c r="B30" s="16" t="s">
        <v>42</v>
      </c>
      <c r="J30" s="31" t="s">
        <v>100</v>
      </c>
    </row>
    <row r="31" ht="15">
      <c r="J31" s="32"/>
    </row>
  </sheetData>
  <sheetProtection/>
  <mergeCells count="4">
    <mergeCell ref="B5:C7"/>
    <mergeCell ref="J5:K7"/>
    <mergeCell ref="L5:N5"/>
    <mergeCell ref="D5:F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&amp;CV-2-2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showGridLines="0" workbookViewId="0" topLeftCell="Q1">
      <selection activeCell="Q1" sqref="P1: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4" customWidth="1"/>
    <col min="11" max="11" width="28.8515625" style="4" customWidth="1"/>
    <col min="12" max="14" width="11.7109375" style="4" customWidth="1"/>
    <col min="15" max="15" width="2.7109375" style="1" customWidth="1"/>
    <col min="16" max="16" width="8.421875" style="1" customWidth="1"/>
    <col min="17" max="17" width="0.71875" style="1" customWidth="1"/>
    <col min="18" max="18" width="9.57421875" style="1" customWidth="1"/>
    <col min="19" max="19" width="35.8515625" style="1" customWidth="1"/>
    <col min="20" max="20" width="13.7109375" style="1" customWidth="1"/>
    <col min="21" max="21" width="13.8515625" style="1" customWidth="1"/>
    <col min="22" max="22" width="12.421875" style="1" customWidth="1"/>
    <col min="23" max="23" width="2.140625" style="1" customWidth="1"/>
    <col min="24" max="24" width="9.421875" style="1" customWidth="1"/>
    <col min="25" max="25" width="1.8515625" style="1" customWidth="1"/>
    <col min="26" max="16384" width="9.140625" style="1" customWidth="1"/>
  </cols>
  <sheetData>
    <row r="1" spans="1:23" ht="15" customHeight="1">
      <c r="A1" s="4"/>
      <c r="B1" s="4"/>
      <c r="C1" s="4"/>
      <c r="D1" s="4"/>
      <c r="E1" s="4"/>
      <c r="F1" s="4"/>
      <c r="G1" s="4"/>
      <c r="I1" s="4"/>
      <c r="O1" s="4"/>
      <c r="P1" s="4"/>
      <c r="R1" s="4"/>
      <c r="S1" s="4"/>
      <c r="T1" s="4"/>
      <c r="U1" s="4"/>
      <c r="V1" s="4"/>
      <c r="W1" s="4"/>
    </row>
    <row r="2" spans="1:23" ht="15" customHeight="1">
      <c r="A2" s="4"/>
      <c r="B2" s="4" t="s">
        <v>66</v>
      </c>
      <c r="C2" s="5"/>
      <c r="D2" s="5"/>
      <c r="E2" s="5"/>
      <c r="F2" s="5"/>
      <c r="G2" s="4"/>
      <c r="I2" s="4"/>
      <c r="J2" s="5" t="s">
        <v>106</v>
      </c>
      <c r="K2" s="5"/>
      <c r="L2" s="5"/>
      <c r="M2" s="5"/>
      <c r="N2" s="5"/>
      <c r="O2" s="4"/>
      <c r="P2" s="4"/>
      <c r="R2" s="5" t="s">
        <v>130</v>
      </c>
      <c r="S2" s="5"/>
      <c r="T2" s="5"/>
      <c r="U2" s="5"/>
      <c r="V2" s="5"/>
      <c r="W2" s="4"/>
    </row>
    <row r="3" spans="1:23" ht="15" customHeight="1">
      <c r="A3" s="4"/>
      <c r="B3" s="4" t="s">
        <v>121</v>
      </c>
      <c r="C3" s="5"/>
      <c r="D3" s="5"/>
      <c r="E3" s="5"/>
      <c r="F3" s="5"/>
      <c r="G3" s="4"/>
      <c r="I3" s="4"/>
      <c r="J3" s="5" t="s">
        <v>124</v>
      </c>
      <c r="K3" s="5"/>
      <c r="L3" s="5"/>
      <c r="M3" s="5"/>
      <c r="N3" s="5"/>
      <c r="O3" s="4"/>
      <c r="P3" s="4"/>
      <c r="R3" s="5" t="s">
        <v>125</v>
      </c>
      <c r="S3" s="5"/>
      <c r="T3" s="5"/>
      <c r="U3" s="5"/>
      <c r="V3" s="5"/>
      <c r="W3" s="4"/>
    </row>
    <row r="4" spans="1:23" ht="15" customHeight="1">
      <c r="A4" s="4"/>
      <c r="B4" s="4"/>
      <c r="C4" s="5"/>
      <c r="D4" s="5"/>
      <c r="E4" s="5"/>
      <c r="F4" s="5"/>
      <c r="G4" s="4"/>
      <c r="I4" s="4"/>
      <c r="J4" s="46"/>
      <c r="K4" s="46"/>
      <c r="L4" s="46"/>
      <c r="M4" s="46"/>
      <c r="N4" s="46"/>
      <c r="O4" s="4"/>
      <c r="P4" s="4"/>
      <c r="R4" s="4"/>
      <c r="S4" s="5"/>
      <c r="T4" s="5"/>
      <c r="U4" s="5"/>
      <c r="V4" s="5"/>
      <c r="W4" s="4"/>
    </row>
    <row r="5" spans="1:23" ht="15" customHeight="1">
      <c r="A5" s="4"/>
      <c r="B5" s="103" t="s">
        <v>41</v>
      </c>
      <c r="C5" s="104"/>
      <c r="D5" s="100" t="s">
        <v>3</v>
      </c>
      <c r="E5" s="101"/>
      <c r="F5" s="102"/>
      <c r="G5" s="4"/>
      <c r="I5" s="4"/>
      <c r="J5" s="103" t="s">
        <v>74</v>
      </c>
      <c r="K5" s="104"/>
      <c r="L5" s="100" t="s">
        <v>69</v>
      </c>
      <c r="M5" s="101"/>
      <c r="N5" s="102"/>
      <c r="O5" s="4"/>
      <c r="P5" s="4"/>
      <c r="R5" s="103" t="s">
        <v>74</v>
      </c>
      <c r="S5" s="104"/>
      <c r="T5" s="100" t="s">
        <v>69</v>
      </c>
      <c r="U5" s="101"/>
      <c r="V5" s="102"/>
      <c r="W5" s="4"/>
    </row>
    <row r="6" spans="1:23" ht="29.25" customHeight="1">
      <c r="A6" s="4"/>
      <c r="B6" s="105"/>
      <c r="C6" s="106"/>
      <c r="D6" s="9" t="s">
        <v>4</v>
      </c>
      <c r="E6" s="7" t="s">
        <v>0</v>
      </c>
      <c r="F6" s="8" t="s">
        <v>1</v>
      </c>
      <c r="G6" s="4"/>
      <c r="I6" s="4"/>
      <c r="J6" s="105"/>
      <c r="K6" s="106"/>
      <c r="L6" s="6" t="s">
        <v>75</v>
      </c>
      <c r="M6" s="7" t="s">
        <v>0</v>
      </c>
      <c r="N6" s="8" t="s">
        <v>1</v>
      </c>
      <c r="O6" s="4"/>
      <c r="P6" s="4"/>
      <c r="R6" s="105"/>
      <c r="S6" s="106"/>
      <c r="T6" s="9" t="s">
        <v>75</v>
      </c>
      <c r="U6" s="7" t="s">
        <v>0</v>
      </c>
      <c r="V6" s="8" t="s">
        <v>1</v>
      </c>
      <c r="W6" s="4"/>
    </row>
    <row r="7" spans="1:23" ht="15" customHeight="1">
      <c r="A7" s="4"/>
      <c r="B7" s="107"/>
      <c r="C7" s="108"/>
      <c r="D7" s="10"/>
      <c r="E7" s="13" t="s">
        <v>76</v>
      </c>
      <c r="F7" s="14"/>
      <c r="G7" s="4"/>
      <c r="I7" s="4"/>
      <c r="J7" s="107"/>
      <c r="K7" s="108"/>
      <c r="L7" s="13"/>
      <c r="M7" s="13" t="s">
        <v>115</v>
      </c>
      <c r="N7" s="14"/>
      <c r="O7" s="4"/>
      <c r="P7" s="4"/>
      <c r="R7" s="107"/>
      <c r="S7" s="108"/>
      <c r="T7" s="10"/>
      <c r="U7" s="13" t="s">
        <v>96</v>
      </c>
      <c r="V7" s="14"/>
      <c r="W7" s="4"/>
    </row>
    <row r="8" spans="1:23" ht="6.75" customHeight="1">
      <c r="A8" s="4"/>
      <c r="B8" s="40"/>
      <c r="C8" s="41"/>
      <c r="D8" s="15"/>
      <c r="E8" s="3"/>
      <c r="F8" s="17"/>
      <c r="G8" s="4"/>
      <c r="I8" s="4"/>
      <c r="J8" s="40"/>
      <c r="K8" s="41"/>
      <c r="L8" s="20"/>
      <c r="M8" s="21"/>
      <c r="N8" s="22"/>
      <c r="O8" s="4"/>
      <c r="P8" s="4"/>
      <c r="R8" s="40"/>
      <c r="S8" s="41"/>
      <c r="T8" s="15"/>
      <c r="U8" s="3"/>
      <c r="V8" s="17"/>
      <c r="W8" s="4"/>
    </row>
    <row r="9" spans="1:23" ht="15">
      <c r="A9" s="4"/>
      <c r="B9" s="42" t="s">
        <v>23</v>
      </c>
      <c r="C9" s="43"/>
      <c r="D9" s="15">
        <f>SUM(D11:D27)</f>
        <v>368687119.1549999</v>
      </c>
      <c r="E9" s="3">
        <f>SUM(E11:E27)</f>
        <v>201293124.91399994</v>
      </c>
      <c r="F9" s="17">
        <f>SUM(F11:F27)</f>
        <v>167393994.24099994</v>
      </c>
      <c r="G9" s="4"/>
      <c r="I9" s="4"/>
      <c r="J9" s="42" t="s">
        <v>78</v>
      </c>
      <c r="K9" s="43"/>
      <c r="L9" s="23">
        <f>M9+N9</f>
        <v>24218</v>
      </c>
      <c r="M9" s="23">
        <f>SUM(M11:M27)</f>
        <v>10139</v>
      </c>
      <c r="N9" s="24">
        <f>SUM(N11:N27)</f>
        <v>14079</v>
      </c>
      <c r="O9" s="4"/>
      <c r="P9" s="4"/>
      <c r="R9" s="42" t="s">
        <v>78</v>
      </c>
      <c r="S9" s="47"/>
      <c r="T9" s="62">
        <f>D9/L9</f>
        <v>15223.681524279458</v>
      </c>
      <c r="U9" s="63">
        <f>E9/M9</f>
        <v>19853.35091369957</v>
      </c>
      <c r="V9" s="64">
        <f>F9/N9</f>
        <v>11889.622433482487</v>
      </c>
      <c r="W9" s="4"/>
    </row>
    <row r="10" spans="1:23" ht="6" customHeight="1">
      <c r="A10" s="4"/>
      <c r="B10" s="42"/>
      <c r="C10" s="43"/>
      <c r="D10" s="15"/>
      <c r="E10" s="3"/>
      <c r="F10" s="17"/>
      <c r="G10" s="4"/>
      <c r="I10" s="4"/>
      <c r="J10" s="42"/>
      <c r="K10" s="43"/>
      <c r="L10" s="23"/>
      <c r="M10" s="23"/>
      <c r="N10" s="24"/>
      <c r="O10" s="4"/>
      <c r="P10" s="4"/>
      <c r="R10" s="42"/>
      <c r="S10" s="43"/>
      <c r="T10" s="62"/>
      <c r="U10" s="63"/>
      <c r="V10" s="64"/>
      <c r="W10" s="4"/>
    </row>
    <row r="11" spans="1:23" ht="21.75" customHeight="1">
      <c r="A11" s="4"/>
      <c r="B11" s="42" t="s">
        <v>24</v>
      </c>
      <c r="C11" s="43" t="s">
        <v>6</v>
      </c>
      <c r="D11" s="15">
        <f>E11+F11</f>
        <v>9000</v>
      </c>
      <c r="E11" s="3">
        <v>0</v>
      </c>
      <c r="F11" s="17">
        <v>9000</v>
      </c>
      <c r="G11" s="4"/>
      <c r="I11" s="4"/>
      <c r="J11" s="42" t="s">
        <v>24</v>
      </c>
      <c r="K11" s="43" t="s">
        <v>79</v>
      </c>
      <c r="L11" s="48">
        <f aca="true" t="shared" si="0" ref="L11:L27">M11+N11</f>
        <v>1</v>
      </c>
      <c r="M11" s="48">
        <v>0</v>
      </c>
      <c r="N11" s="97">
        <v>1</v>
      </c>
      <c r="O11" s="4"/>
      <c r="P11" s="4"/>
      <c r="R11" s="42" t="s">
        <v>24</v>
      </c>
      <c r="S11" s="43" t="s">
        <v>79</v>
      </c>
      <c r="T11" s="62">
        <f>D11/L11</f>
        <v>9000</v>
      </c>
      <c r="U11" s="66" t="s">
        <v>118</v>
      </c>
      <c r="V11" s="64">
        <f aca="true" t="shared" si="1" ref="V11:V27">F11/N11</f>
        <v>9000</v>
      </c>
      <c r="W11" s="4"/>
    </row>
    <row r="12" spans="1:23" ht="20.25" customHeight="1">
      <c r="A12" s="4"/>
      <c r="B12" s="42" t="s">
        <v>25</v>
      </c>
      <c r="C12" s="43" t="s">
        <v>7</v>
      </c>
      <c r="D12" s="15">
        <f>E12+F12</f>
        <v>73644727.86099996</v>
      </c>
      <c r="E12" s="3">
        <v>58466822.379999965</v>
      </c>
      <c r="F12" s="17">
        <v>15177905.480999991</v>
      </c>
      <c r="G12" s="4"/>
      <c r="I12" s="4"/>
      <c r="J12" s="42" t="s">
        <v>25</v>
      </c>
      <c r="K12" s="43" t="s">
        <v>80</v>
      </c>
      <c r="L12" s="48">
        <f t="shared" si="0"/>
        <v>3184</v>
      </c>
      <c r="M12" s="48">
        <v>2216</v>
      </c>
      <c r="N12" s="97">
        <v>968</v>
      </c>
      <c r="O12" s="4"/>
      <c r="P12" s="4"/>
      <c r="R12" s="42" t="s">
        <v>25</v>
      </c>
      <c r="S12" s="43" t="s">
        <v>80</v>
      </c>
      <c r="T12" s="62">
        <f aca="true" t="shared" si="2" ref="T12:T27">D12/L12</f>
        <v>23129.62558448491</v>
      </c>
      <c r="U12" s="63">
        <f aca="true" t="shared" si="3" ref="U12:U27">E12/M12</f>
        <v>26383.945117328505</v>
      </c>
      <c r="V12" s="64">
        <f t="shared" si="1"/>
        <v>15679.654422520653</v>
      </c>
      <c r="W12" s="4"/>
    </row>
    <row r="13" spans="1:23" ht="36" customHeight="1">
      <c r="A13" s="4"/>
      <c r="B13" s="42" t="s">
        <v>26</v>
      </c>
      <c r="C13" s="43" t="s">
        <v>8</v>
      </c>
      <c r="D13" s="15">
        <f>E13+F13</f>
        <v>3139200.24</v>
      </c>
      <c r="E13" s="3">
        <v>2111497.74</v>
      </c>
      <c r="F13" s="17">
        <v>1027702.4999999998</v>
      </c>
      <c r="G13" s="4"/>
      <c r="I13" s="4"/>
      <c r="J13" s="42" t="s">
        <v>26</v>
      </c>
      <c r="K13" s="43" t="s">
        <v>81</v>
      </c>
      <c r="L13" s="48">
        <f t="shared" si="0"/>
        <v>311</v>
      </c>
      <c r="M13" s="48">
        <v>263</v>
      </c>
      <c r="N13" s="97">
        <v>48</v>
      </c>
      <c r="O13" s="4"/>
      <c r="P13" s="4"/>
      <c r="R13" s="42" t="s">
        <v>26</v>
      </c>
      <c r="S13" s="43" t="s">
        <v>81</v>
      </c>
      <c r="T13" s="62">
        <f t="shared" si="2"/>
        <v>10093.891446945338</v>
      </c>
      <c r="U13" s="63">
        <f t="shared" si="3"/>
        <v>8028.508517110267</v>
      </c>
      <c r="V13" s="64">
        <f t="shared" si="1"/>
        <v>21410.468749999996</v>
      </c>
      <c r="W13" s="4"/>
    </row>
    <row r="14" spans="1:23" ht="47.25" customHeight="1">
      <c r="A14" s="4"/>
      <c r="B14" s="42" t="s">
        <v>27</v>
      </c>
      <c r="C14" s="43" t="s">
        <v>9</v>
      </c>
      <c r="D14" s="15">
        <f aca="true" t="shared" si="4" ref="D14:D27">E14+F14</f>
        <v>468408.74999999994</v>
      </c>
      <c r="E14" s="3">
        <v>406567.49999999994</v>
      </c>
      <c r="F14" s="17">
        <v>61841.25</v>
      </c>
      <c r="G14" s="4"/>
      <c r="I14" s="4"/>
      <c r="J14" s="42" t="s">
        <v>27</v>
      </c>
      <c r="K14" s="43" t="s">
        <v>82</v>
      </c>
      <c r="L14" s="48">
        <f t="shared" si="0"/>
        <v>39</v>
      </c>
      <c r="M14" s="48">
        <v>32</v>
      </c>
      <c r="N14" s="97">
        <v>7</v>
      </c>
      <c r="O14" s="4"/>
      <c r="P14" s="4"/>
      <c r="R14" s="42" t="s">
        <v>27</v>
      </c>
      <c r="S14" s="43" t="s">
        <v>82</v>
      </c>
      <c r="T14" s="62">
        <f t="shared" si="2"/>
        <v>12010.480769230768</v>
      </c>
      <c r="U14" s="63">
        <f t="shared" si="3"/>
        <v>12705.234374999998</v>
      </c>
      <c r="V14" s="64">
        <f t="shared" si="1"/>
        <v>8834.464285714286</v>
      </c>
      <c r="W14" s="4"/>
    </row>
    <row r="15" spans="1:23" ht="16.5" customHeight="1">
      <c r="A15" s="4"/>
      <c r="B15" s="42" t="s">
        <v>28</v>
      </c>
      <c r="C15" s="43" t="s">
        <v>10</v>
      </c>
      <c r="D15" s="15">
        <f t="shared" si="4"/>
        <v>212740</v>
      </c>
      <c r="E15" s="3">
        <v>212740</v>
      </c>
      <c r="F15" s="17">
        <v>0</v>
      </c>
      <c r="G15" s="4"/>
      <c r="I15" s="4"/>
      <c r="J15" s="42" t="s">
        <v>28</v>
      </c>
      <c r="K15" s="43" t="s">
        <v>83</v>
      </c>
      <c r="L15" s="48">
        <f t="shared" si="0"/>
        <v>10</v>
      </c>
      <c r="M15" s="48">
        <v>10</v>
      </c>
      <c r="N15" s="97">
        <v>0</v>
      </c>
      <c r="O15" s="4"/>
      <c r="P15" s="4"/>
      <c r="R15" s="42" t="s">
        <v>28</v>
      </c>
      <c r="S15" s="43" t="s">
        <v>83</v>
      </c>
      <c r="T15" s="62">
        <f t="shared" si="2"/>
        <v>21274</v>
      </c>
      <c r="U15" s="63">
        <f t="shared" si="3"/>
        <v>21274</v>
      </c>
      <c r="V15" s="67" t="s">
        <v>118</v>
      </c>
      <c r="W15" s="4"/>
    </row>
    <row r="16" spans="1:23" ht="46.5" customHeight="1">
      <c r="A16" s="4"/>
      <c r="B16" s="42" t="s">
        <v>29</v>
      </c>
      <c r="C16" s="43" t="s">
        <v>11</v>
      </c>
      <c r="D16" s="15">
        <f>E16+F16</f>
        <v>219463189.25399995</v>
      </c>
      <c r="E16" s="3">
        <v>97814204.584</v>
      </c>
      <c r="F16" s="17">
        <v>121648984.66999994</v>
      </c>
      <c r="G16" s="4"/>
      <c r="I16" s="4"/>
      <c r="J16" s="42" t="s">
        <v>29</v>
      </c>
      <c r="K16" s="43" t="s">
        <v>84</v>
      </c>
      <c r="L16" s="48">
        <f t="shared" si="0"/>
        <v>14846</v>
      </c>
      <c r="M16" s="48">
        <v>4978</v>
      </c>
      <c r="N16" s="97">
        <v>9868</v>
      </c>
      <c r="O16" s="4"/>
      <c r="P16" s="4"/>
      <c r="R16" s="42" t="s">
        <v>29</v>
      </c>
      <c r="S16" s="43" t="s">
        <v>84</v>
      </c>
      <c r="T16" s="62">
        <f t="shared" si="2"/>
        <v>14782.64780102384</v>
      </c>
      <c r="U16" s="63">
        <f t="shared" si="3"/>
        <v>19649.297827239858</v>
      </c>
      <c r="V16" s="64">
        <f t="shared" si="1"/>
        <v>12327.62309181191</v>
      </c>
      <c r="W16" s="4"/>
    </row>
    <row r="17" spans="1:23" ht="20.25" customHeight="1">
      <c r="A17" s="4"/>
      <c r="B17" s="42" t="s">
        <v>30</v>
      </c>
      <c r="C17" s="43" t="s">
        <v>12</v>
      </c>
      <c r="D17" s="15">
        <f>E17+F17</f>
        <v>625555</v>
      </c>
      <c r="E17" s="3">
        <v>518757.5</v>
      </c>
      <c r="F17" s="17">
        <v>106797.5</v>
      </c>
      <c r="G17" s="4"/>
      <c r="I17" s="4"/>
      <c r="J17" s="42" t="s">
        <v>30</v>
      </c>
      <c r="K17" s="43" t="s">
        <v>85</v>
      </c>
      <c r="L17" s="48">
        <f t="shared" si="0"/>
        <v>19</v>
      </c>
      <c r="M17" s="48">
        <v>13</v>
      </c>
      <c r="N17" s="97">
        <v>6</v>
      </c>
      <c r="O17" s="4"/>
      <c r="P17" s="4"/>
      <c r="R17" s="42" t="s">
        <v>30</v>
      </c>
      <c r="S17" s="43" t="s">
        <v>85</v>
      </c>
      <c r="T17" s="62">
        <f t="shared" si="2"/>
        <v>32923.94736842105</v>
      </c>
      <c r="U17" s="63">
        <f t="shared" si="3"/>
        <v>39904.42307692308</v>
      </c>
      <c r="V17" s="64">
        <f t="shared" si="1"/>
        <v>17799.583333333332</v>
      </c>
      <c r="W17" s="4"/>
    </row>
    <row r="18" spans="1:23" ht="40.5" customHeight="1">
      <c r="A18" s="4"/>
      <c r="B18" s="42" t="s">
        <v>31</v>
      </c>
      <c r="C18" s="43" t="s">
        <v>13</v>
      </c>
      <c r="D18" s="15">
        <f t="shared" si="4"/>
        <v>29137303.599999994</v>
      </c>
      <c r="E18" s="3">
        <v>12336904.749999994</v>
      </c>
      <c r="F18" s="17">
        <v>16800398.849999998</v>
      </c>
      <c r="G18" s="4"/>
      <c r="I18" s="4"/>
      <c r="J18" s="42" t="s">
        <v>31</v>
      </c>
      <c r="K18" s="43" t="s">
        <v>86</v>
      </c>
      <c r="L18" s="48">
        <f t="shared" si="0"/>
        <v>3098</v>
      </c>
      <c r="M18" s="48">
        <v>754</v>
      </c>
      <c r="N18" s="97">
        <v>2344</v>
      </c>
      <c r="O18" s="4"/>
      <c r="P18" s="4"/>
      <c r="R18" s="42" t="s">
        <v>31</v>
      </c>
      <c r="S18" s="43" t="s">
        <v>86</v>
      </c>
      <c r="T18" s="62">
        <f t="shared" si="2"/>
        <v>9405.198063266622</v>
      </c>
      <c r="U18" s="63">
        <f t="shared" si="3"/>
        <v>16361.942639257288</v>
      </c>
      <c r="V18" s="64">
        <f t="shared" si="1"/>
        <v>7167.405652730375</v>
      </c>
      <c r="W18" s="4"/>
    </row>
    <row r="19" spans="1:23" ht="21.75" customHeight="1">
      <c r="A19" s="4"/>
      <c r="B19" s="42" t="s">
        <v>32</v>
      </c>
      <c r="C19" s="43" t="s">
        <v>14</v>
      </c>
      <c r="D19" s="15">
        <f t="shared" si="4"/>
        <v>646595</v>
      </c>
      <c r="E19" s="3">
        <v>639440</v>
      </c>
      <c r="F19" s="17">
        <v>7155</v>
      </c>
      <c r="G19" s="4"/>
      <c r="I19" s="4"/>
      <c r="J19" s="42" t="s">
        <v>32</v>
      </c>
      <c r="K19" s="43" t="s">
        <v>87</v>
      </c>
      <c r="L19" s="48">
        <f t="shared" si="0"/>
        <v>31</v>
      </c>
      <c r="M19" s="48">
        <v>28</v>
      </c>
      <c r="N19" s="97">
        <v>3</v>
      </c>
      <c r="O19" s="4"/>
      <c r="P19" s="4"/>
      <c r="R19" s="42" t="s">
        <v>32</v>
      </c>
      <c r="S19" s="43" t="s">
        <v>87</v>
      </c>
      <c r="T19" s="62">
        <f t="shared" si="2"/>
        <v>20857.90322580645</v>
      </c>
      <c r="U19" s="63">
        <f t="shared" si="3"/>
        <v>22837.14285714286</v>
      </c>
      <c r="V19" s="64">
        <f t="shared" si="1"/>
        <v>2385</v>
      </c>
      <c r="W19" s="4"/>
    </row>
    <row r="20" spans="1:23" ht="24" customHeight="1">
      <c r="A20" s="4"/>
      <c r="B20" s="42" t="s">
        <v>33</v>
      </c>
      <c r="C20" s="43" t="s">
        <v>15</v>
      </c>
      <c r="D20" s="15">
        <f t="shared" si="4"/>
        <v>19353500.000000004</v>
      </c>
      <c r="E20" s="3">
        <v>11647747.500000002</v>
      </c>
      <c r="F20" s="17">
        <v>7705752.500000001</v>
      </c>
      <c r="G20" s="4"/>
      <c r="I20" s="4"/>
      <c r="J20" s="42" t="s">
        <v>33</v>
      </c>
      <c r="K20" s="43" t="s">
        <v>88</v>
      </c>
      <c r="L20" s="48">
        <f t="shared" si="0"/>
        <v>215</v>
      </c>
      <c r="M20" s="48">
        <v>55</v>
      </c>
      <c r="N20" s="97">
        <v>160</v>
      </c>
      <c r="O20" s="4"/>
      <c r="P20" s="4"/>
      <c r="R20" s="42" t="s">
        <v>33</v>
      </c>
      <c r="S20" s="43" t="s">
        <v>88</v>
      </c>
      <c r="T20" s="62">
        <f t="shared" si="2"/>
        <v>90016.27906976746</v>
      </c>
      <c r="U20" s="63">
        <f t="shared" si="3"/>
        <v>211777.2272727273</v>
      </c>
      <c r="V20" s="64">
        <f t="shared" si="1"/>
        <v>48160.95312500001</v>
      </c>
      <c r="W20" s="4"/>
    </row>
    <row r="21" spans="1:23" ht="24.75" customHeight="1">
      <c r="A21" s="4"/>
      <c r="B21" s="42" t="s">
        <v>34</v>
      </c>
      <c r="C21" s="43" t="s">
        <v>16</v>
      </c>
      <c r="D21" s="15">
        <f t="shared" si="4"/>
        <v>0</v>
      </c>
      <c r="E21" s="3">
        <v>0</v>
      </c>
      <c r="F21" s="17">
        <v>0</v>
      </c>
      <c r="G21" s="4"/>
      <c r="I21" s="4"/>
      <c r="J21" s="42" t="s">
        <v>34</v>
      </c>
      <c r="K21" s="43" t="s">
        <v>89</v>
      </c>
      <c r="L21" s="48">
        <f t="shared" si="0"/>
        <v>0</v>
      </c>
      <c r="M21" s="48">
        <v>0</v>
      </c>
      <c r="N21" s="97">
        <v>0</v>
      </c>
      <c r="O21" s="4"/>
      <c r="P21" s="4"/>
      <c r="R21" s="42" t="s">
        <v>34</v>
      </c>
      <c r="S21" s="47" t="s">
        <v>89</v>
      </c>
      <c r="T21" s="65" t="s">
        <v>118</v>
      </c>
      <c r="U21" s="66" t="s">
        <v>118</v>
      </c>
      <c r="V21" s="67" t="s">
        <v>118</v>
      </c>
      <c r="W21" s="4"/>
    </row>
    <row r="22" spans="1:23" ht="36" customHeight="1">
      <c r="A22" s="4"/>
      <c r="B22" s="42" t="s">
        <v>35</v>
      </c>
      <c r="C22" s="43" t="s">
        <v>17</v>
      </c>
      <c r="D22" s="15">
        <f t="shared" si="4"/>
        <v>239470.49999999997</v>
      </c>
      <c r="E22" s="3">
        <v>195087.99999999997</v>
      </c>
      <c r="F22" s="17">
        <v>44382.5</v>
      </c>
      <c r="G22" s="4"/>
      <c r="I22" s="4"/>
      <c r="J22" s="42" t="s">
        <v>35</v>
      </c>
      <c r="K22" s="43" t="s">
        <v>90</v>
      </c>
      <c r="L22" s="48">
        <f t="shared" si="0"/>
        <v>33</v>
      </c>
      <c r="M22" s="48">
        <v>27</v>
      </c>
      <c r="N22" s="97">
        <v>6</v>
      </c>
      <c r="O22" s="4"/>
      <c r="P22" s="4"/>
      <c r="R22" s="42" t="s">
        <v>35</v>
      </c>
      <c r="S22" s="43" t="s">
        <v>90</v>
      </c>
      <c r="T22" s="62">
        <f t="shared" si="2"/>
        <v>7256.681818181817</v>
      </c>
      <c r="U22" s="63">
        <f t="shared" si="3"/>
        <v>7225.481481481481</v>
      </c>
      <c r="V22" s="64">
        <f t="shared" si="1"/>
        <v>7397.083333333333</v>
      </c>
      <c r="W22" s="4"/>
    </row>
    <row r="23" spans="1:23" ht="36.75" customHeight="1">
      <c r="A23" s="4"/>
      <c r="B23" s="42" t="s">
        <v>36</v>
      </c>
      <c r="C23" s="43" t="s">
        <v>18</v>
      </c>
      <c r="D23" s="15">
        <f t="shared" si="4"/>
        <v>2935702.2500000005</v>
      </c>
      <c r="E23" s="3">
        <v>1715626.7500000005</v>
      </c>
      <c r="F23" s="17">
        <v>1220075.5</v>
      </c>
      <c r="G23" s="4"/>
      <c r="I23" s="4"/>
      <c r="J23" s="42" t="s">
        <v>36</v>
      </c>
      <c r="K23" s="43" t="s">
        <v>91</v>
      </c>
      <c r="L23" s="48">
        <f t="shared" si="0"/>
        <v>250</v>
      </c>
      <c r="M23" s="48">
        <v>138</v>
      </c>
      <c r="N23" s="97">
        <v>112</v>
      </c>
      <c r="O23" s="4"/>
      <c r="P23" s="4"/>
      <c r="R23" s="42" t="s">
        <v>36</v>
      </c>
      <c r="S23" s="43" t="s">
        <v>91</v>
      </c>
      <c r="T23" s="62">
        <f t="shared" si="2"/>
        <v>11742.809000000001</v>
      </c>
      <c r="U23" s="63">
        <f t="shared" si="3"/>
        <v>12432.077898550728</v>
      </c>
      <c r="V23" s="64">
        <f t="shared" si="1"/>
        <v>10893.53125</v>
      </c>
      <c r="W23" s="4"/>
    </row>
    <row r="24" spans="1:23" ht="27.75" customHeight="1">
      <c r="A24" s="4"/>
      <c r="B24" s="42" t="s">
        <v>37</v>
      </c>
      <c r="C24" s="43" t="s">
        <v>19</v>
      </c>
      <c r="D24" s="15">
        <f t="shared" si="4"/>
        <v>4759765.199999999</v>
      </c>
      <c r="E24" s="3">
        <v>4362281.4799999995</v>
      </c>
      <c r="F24" s="17">
        <v>397483.72000000003</v>
      </c>
      <c r="G24" s="4"/>
      <c r="I24" s="4"/>
      <c r="J24" s="42" t="s">
        <v>37</v>
      </c>
      <c r="K24" s="43" t="s">
        <v>92</v>
      </c>
      <c r="L24" s="48">
        <f t="shared" si="0"/>
        <v>481</v>
      </c>
      <c r="M24" s="48">
        <v>432</v>
      </c>
      <c r="N24" s="97">
        <v>49</v>
      </c>
      <c r="O24" s="4"/>
      <c r="P24" s="4"/>
      <c r="R24" s="42" t="s">
        <v>37</v>
      </c>
      <c r="S24" s="43" t="s">
        <v>92</v>
      </c>
      <c r="T24" s="62">
        <f t="shared" si="2"/>
        <v>9895.561746361745</v>
      </c>
      <c r="U24" s="63">
        <f t="shared" si="3"/>
        <v>10097.873796296295</v>
      </c>
      <c r="V24" s="64">
        <f t="shared" si="1"/>
        <v>8111.912653061225</v>
      </c>
      <c r="W24" s="4"/>
    </row>
    <row r="25" spans="1:23" ht="30">
      <c r="A25" s="4"/>
      <c r="B25" s="42" t="s">
        <v>38</v>
      </c>
      <c r="C25" s="43" t="s">
        <v>20</v>
      </c>
      <c r="D25" s="15">
        <f t="shared" si="4"/>
        <v>2050844.5</v>
      </c>
      <c r="E25" s="3">
        <v>1724103.1</v>
      </c>
      <c r="F25" s="17">
        <v>326741.4</v>
      </c>
      <c r="G25" s="4"/>
      <c r="I25" s="4"/>
      <c r="J25" s="42" t="s">
        <v>38</v>
      </c>
      <c r="K25" s="43" t="s">
        <v>93</v>
      </c>
      <c r="L25" s="48">
        <f t="shared" si="0"/>
        <v>206</v>
      </c>
      <c r="M25" s="48">
        <v>178</v>
      </c>
      <c r="N25" s="97">
        <v>28</v>
      </c>
      <c r="O25" s="4"/>
      <c r="P25" s="4"/>
      <c r="R25" s="42" t="s">
        <v>38</v>
      </c>
      <c r="S25" s="43" t="s">
        <v>93</v>
      </c>
      <c r="T25" s="62">
        <f t="shared" si="2"/>
        <v>9955.555825242718</v>
      </c>
      <c r="U25" s="63">
        <f t="shared" si="3"/>
        <v>9685.972471910112</v>
      </c>
      <c r="V25" s="64">
        <f t="shared" si="1"/>
        <v>11669.335714285715</v>
      </c>
      <c r="W25" s="4"/>
    </row>
    <row r="26" spans="1:23" ht="15" customHeight="1">
      <c r="A26" s="4"/>
      <c r="B26" s="42" t="s">
        <v>39</v>
      </c>
      <c r="C26" s="43" t="s">
        <v>21</v>
      </c>
      <c r="D26" s="15">
        <f t="shared" si="4"/>
        <v>3419461.0199999996</v>
      </c>
      <c r="E26" s="3">
        <v>2739761.3999999994</v>
      </c>
      <c r="F26" s="17">
        <v>679699.62</v>
      </c>
      <c r="G26" s="4"/>
      <c r="I26" s="4"/>
      <c r="J26" s="42" t="s">
        <v>39</v>
      </c>
      <c r="K26" s="43" t="s">
        <v>94</v>
      </c>
      <c r="L26" s="48">
        <f t="shared" si="0"/>
        <v>28</v>
      </c>
      <c r="M26" s="48">
        <v>18</v>
      </c>
      <c r="N26" s="97">
        <v>10</v>
      </c>
      <c r="O26" s="4"/>
      <c r="P26" s="4"/>
      <c r="R26" s="42" t="s">
        <v>39</v>
      </c>
      <c r="S26" s="43" t="s">
        <v>94</v>
      </c>
      <c r="T26" s="62">
        <f t="shared" si="2"/>
        <v>122123.60785714284</v>
      </c>
      <c r="U26" s="63">
        <f t="shared" si="3"/>
        <v>152208.96666666665</v>
      </c>
      <c r="V26" s="64">
        <f t="shared" si="1"/>
        <v>67969.962</v>
      </c>
      <c r="W26" s="4"/>
    </row>
    <row r="27" spans="1:23" ht="27" customHeight="1">
      <c r="A27" s="4"/>
      <c r="B27" s="44" t="s">
        <v>40</v>
      </c>
      <c r="C27" s="45" t="s">
        <v>22</v>
      </c>
      <c r="D27" s="11">
        <f t="shared" si="4"/>
        <v>8581655.979999993</v>
      </c>
      <c r="E27" s="95">
        <v>6401582.229999994</v>
      </c>
      <c r="F27" s="96">
        <v>2180073.75</v>
      </c>
      <c r="G27" s="4"/>
      <c r="I27" s="4"/>
      <c r="J27" s="44" t="s">
        <v>40</v>
      </c>
      <c r="K27" s="45" t="s">
        <v>95</v>
      </c>
      <c r="L27" s="49">
        <f t="shared" si="0"/>
        <v>1466</v>
      </c>
      <c r="M27" s="49">
        <v>997</v>
      </c>
      <c r="N27" s="98">
        <v>469</v>
      </c>
      <c r="O27" s="4"/>
      <c r="P27" s="4"/>
      <c r="R27" s="44" t="s">
        <v>40</v>
      </c>
      <c r="S27" s="45" t="s">
        <v>95</v>
      </c>
      <c r="T27" s="68">
        <f t="shared" si="2"/>
        <v>5853.789890859477</v>
      </c>
      <c r="U27" s="69">
        <f t="shared" si="3"/>
        <v>6420.844764292872</v>
      </c>
      <c r="V27" s="70">
        <f t="shared" si="1"/>
        <v>4648.344882729211</v>
      </c>
      <c r="W27" s="4"/>
    </row>
    <row r="28" spans="1:23" ht="3" customHeight="1">
      <c r="A28" s="4"/>
      <c r="B28" s="4"/>
      <c r="C28" s="12"/>
      <c r="D28" s="3"/>
      <c r="E28" s="3"/>
      <c r="F28" s="3"/>
      <c r="G28" s="4"/>
      <c r="I28" s="4"/>
      <c r="J28" s="46"/>
      <c r="K28" s="47"/>
      <c r="L28" s="48"/>
      <c r="M28" s="48"/>
      <c r="N28" s="48"/>
      <c r="O28" s="4"/>
      <c r="P28" s="4"/>
      <c r="R28" s="25"/>
      <c r="S28" s="12"/>
      <c r="T28" s="3"/>
      <c r="U28" s="3"/>
      <c r="V28" s="3"/>
      <c r="W28" s="4"/>
    </row>
    <row r="29" spans="1:23" ht="12" customHeight="1">
      <c r="A29" s="4"/>
      <c r="B29" s="16" t="s">
        <v>67</v>
      </c>
      <c r="C29" s="12"/>
      <c r="D29" s="3"/>
      <c r="E29" s="3"/>
      <c r="F29" s="3"/>
      <c r="G29" s="4"/>
      <c r="I29" s="4"/>
      <c r="J29" s="32" t="s">
        <v>112</v>
      </c>
      <c r="K29" s="47"/>
      <c r="L29" s="48"/>
      <c r="M29" s="48"/>
      <c r="N29" s="48"/>
      <c r="O29" s="4"/>
      <c r="P29" s="4"/>
      <c r="R29" s="32" t="s">
        <v>131</v>
      </c>
      <c r="S29" s="12"/>
      <c r="T29" s="3"/>
      <c r="U29" s="3"/>
      <c r="V29" s="3"/>
      <c r="W29" s="4"/>
    </row>
    <row r="30" spans="1:23" ht="12" customHeight="1">
      <c r="A30" s="4"/>
      <c r="B30" s="16" t="s">
        <v>42</v>
      </c>
      <c r="C30" s="12"/>
      <c r="D30" s="3"/>
      <c r="E30" s="3"/>
      <c r="F30" s="3"/>
      <c r="G30" s="4"/>
      <c r="I30" s="4"/>
      <c r="J30" s="32" t="s">
        <v>104</v>
      </c>
      <c r="K30" s="47"/>
      <c r="L30" s="48"/>
      <c r="M30" s="48"/>
      <c r="N30" s="48"/>
      <c r="O30" s="4"/>
      <c r="P30" s="4"/>
      <c r="R30" s="32" t="s">
        <v>132</v>
      </c>
      <c r="S30" s="12"/>
      <c r="T30" s="3"/>
      <c r="U30" s="3"/>
      <c r="V30" s="3"/>
      <c r="W30" s="4"/>
    </row>
    <row r="31" spans="1:23" ht="12" customHeight="1">
      <c r="A31" s="4"/>
      <c r="B31" s="4"/>
      <c r="C31" s="12"/>
      <c r="D31" s="3"/>
      <c r="E31" s="3"/>
      <c r="F31" s="3"/>
      <c r="G31" s="4"/>
      <c r="I31" s="4"/>
      <c r="J31" s="31" t="s">
        <v>67</v>
      </c>
      <c r="K31" s="47"/>
      <c r="L31" s="48"/>
      <c r="M31" s="48"/>
      <c r="N31" s="48"/>
      <c r="O31" s="4"/>
      <c r="P31" s="4"/>
      <c r="R31" s="32" t="s">
        <v>111</v>
      </c>
      <c r="S31" s="12"/>
      <c r="T31" s="3"/>
      <c r="U31" s="3"/>
      <c r="V31" s="3"/>
      <c r="W31" s="4"/>
    </row>
    <row r="32" spans="1:23" ht="12" customHeight="1">
      <c r="A32" s="4"/>
      <c r="G32" s="4"/>
      <c r="I32" s="4"/>
      <c r="J32" s="31" t="s">
        <v>100</v>
      </c>
      <c r="K32" s="50"/>
      <c r="O32" s="4"/>
      <c r="P32" s="4"/>
      <c r="R32" s="32" t="s">
        <v>105</v>
      </c>
      <c r="S32" s="12"/>
      <c r="T32" s="3"/>
      <c r="U32" s="3"/>
      <c r="V32" s="3"/>
      <c r="W32" s="4"/>
    </row>
    <row r="33" spans="1:23" ht="12" customHeight="1">
      <c r="A33" s="4"/>
      <c r="G33" s="4"/>
      <c r="I33" s="4"/>
      <c r="O33" s="4"/>
      <c r="P33" s="4"/>
      <c r="R33" s="31" t="s">
        <v>67</v>
      </c>
      <c r="S33" s="12"/>
      <c r="T33" s="3"/>
      <c r="U33" s="3"/>
      <c r="V33" s="3"/>
      <c r="W33" s="4"/>
    </row>
    <row r="34" spans="1:23" ht="12.75" customHeight="1">
      <c r="A34" s="4"/>
      <c r="G34" s="4"/>
      <c r="I34" s="4"/>
      <c r="O34" s="4"/>
      <c r="P34" s="4"/>
      <c r="R34" s="31" t="s">
        <v>100</v>
      </c>
      <c r="S34" s="12"/>
      <c r="T34" s="3"/>
      <c r="U34" s="3"/>
      <c r="V34" s="3"/>
      <c r="W34" s="4"/>
    </row>
    <row r="35" spans="1:23" ht="16.5" customHeight="1">
      <c r="A35" s="4"/>
      <c r="G35" s="4"/>
      <c r="I35" s="4"/>
      <c r="O35" s="4"/>
      <c r="P35" s="4"/>
      <c r="S35" s="12"/>
      <c r="T35" s="3"/>
      <c r="U35" s="3"/>
      <c r="V35" s="3"/>
      <c r="W35" s="4"/>
    </row>
    <row r="36" spans="1:23" ht="16.5" customHeight="1">
      <c r="A36" s="4"/>
      <c r="G36" s="4"/>
      <c r="I36" s="4"/>
      <c r="O36" s="4"/>
      <c r="P36" s="4"/>
      <c r="S36" s="12"/>
      <c r="T36" s="3"/>
      <c r="U36" s="3"/>
      <c r="V36" s="3"/>
      <c r="W36" s="4"/>
    </row>
    <row r="37" spans="1:23" ht="6.75" customHeight="1">
      <c r="A37" s="4"/>
      <c r="G37" s="4"/>
      <c r="I37" s="4"/>
      <c r="O37" s="4"/>
      <c r="P37" s="4"/>
      <c r="R37" s="25"/>
      <c r="S37" s="12"/>
      <c r="T37" s="3"/>
      <c r="U37" s="3"/>
      <c r="V37" s="3"/>
      <c r="W37" s="4"/>
    </row>
    <row r="38" spans="1:23" ht="12" customHeight="1">
      <c r="A38" s="4"/>
      <c r="G38" s="4"/>
      <c r="I38" s="4"/>
      <c r="O38" s="4"/>
      <c r="P38" s="4"/>
      <c r="R38" s="25"/>
      <c r="S38" s="12"/>
      <c r="T38" s="25"/>
      <c r="U38" s="25"/>
      <c r="V38" s="25"/>
      <c r="W38" s="4"/>
    </row>
    <row r="39" spans="1:23" ht="12" customHeight="1">
      <c r="A39" s="4"/>
      <c r="G39" s="4"/>
      <c r="I39" s="4"/>
      <c r="K39" s="33"/>
      <c r="L39" s="33"/>
      <c r="M39" s="33"/>
      <c r="O39" s="4"/>
      <c r="P39" s="4"/>
      <c r="R39" s="25"/>
      <c r="S39" s="12"/>
      <c r="T39" s="25"/>
      <c r="U39" s="25"/>
      <c r="V39" s="25"/>
      <c r="W39" s="4"/>
    </row>
    <row r="40" spans="11:22" ht="12" customHeight="1">
      <c r="K40" s="34"/>
      <c r="L40" s="35"/>
      <c r="M40" s="35"/>
      <c r="R40" s="26"/>
      <c r="S40" s="12"/>
      <c r="T40" s="26"/>
      <c r="U40" s="26"/>
      <c r="V40" s="26"/>
    </row>
    <row r="41" spans="11:22" ht="15">
      <c r="K41" s="34"/>
      <c r="L41" s="35"/>
      <c r="M41" s="35"/>
      <c r="R41" s="26"/>
      <c r="S41" s="26"/>
      <c r="T41" s="26"/>
      <c r="U41" s="26"/>
      <c r="V41" s="26"/>
    </row>
    <row r="42" spans="11:22" ht="15">
      <c r="K42" s="34"/>
      <c r="L42" s="35"/>
      <c r="M42" s="35"/>
      <c r="R42" s="26"/>
      <c r="S42" s="26"/>
      <c r="T42" s="26"/>
      <c r="U42" s="26"/>
      <c r="V42" s="26"/>
    </row>
    <row r="43" spans="11:22" ht="15">
      <c r="K43" s="34"/>
      <c r="L43" s="35"/>
      <c r="M43" s="35"/>
      <c r="R43" s="26"/>
      <c r="S43" s="26"/>
      <c r="T43" s="26"/>
      <c r="U43" s="26"/>
      <c r="V43" s="26"/>
    </row>
    <row r="44" spans="11:22" ht="15">
      <c r="K44" s="34"/>
      <c r="L44" s="35"/>
      <c r="M44" s="35"/>
      <c r="R44" s="26"/>
      <c r="S44" s="26"/>
      <c r="T44" s="26"/>
      <c r="U44" s="26"/>
      <c r="V44" s="26"/>
    </row>
    <row r="45" spans="11:13" ht="15">
      <c r="K45" s="34"/>
      <c r="L45" s="35"/>
      <c r="M45" s="35"/>
    </row>
    <row r="46" spans="11:13" ht="15">
      <c r="K46" s="34"/>
      <c r="L46" s="35"/>
      <c r="M46" s="35"/>
    </row>
    <row r="47" spans="11:13" ht="15">
      <c r="K47" s="34"/>
      <c r="L47" s="35"/>
      <c r="M47" s="35"/>
    </row>
    <row r="48" spans="11:13" ht="15">
      <c r="K48" s="34"/>
      <c r="L48" s="35"/>
      <c r="M48" s="35"/>
    </row>
    <row r="49" spans="11:13" ht="15">
      <c r="K49" s="34"/>
      <c r="L49" s="35"/>
      <c r="M49" s="35"/>
    </row>
    <row r="50" spans="11:13" ht="15">
      <c r="K50" s="34"/>
      <c r="L50" s="35"/>
      <c r="M50" s="35"/>
    </row>
    <row r="51" spans="11:13" ht="15">
      <c r="K51" s="34"/>
      <c r="L51" s="35"/>
      <c r="M51" s="35"/>
    </row>
    <row r="52" spans="11:13" ht="15">
      <c r="K52" s="34"/>
      <c r="L52" s="35"/>
      <c r="M52" s="35"/>
    </row>
    <row r="53" spans="11:13" ht="15">
      <c r="K53" s="34"/>
      <c r="L53" s="35"/>
      <c r="M53" s="35"/>
    </row>
    <row r="54" spans="11:13" ht="15">
      <c r="K54" s="34"/>
      <c r="L54" s="35"/>
      <c r="M54" s="35"/>
    </row>
    <row r="55" spans="11:13" ht="15">
      <c r="K55" s="34"/>
      <c r="L55" s="35"/>
      <c r="M55" s="35"/>
    </row>
    <row r="56" spans="11:13" ht="15">
      <c r="K56" s="34"/>
      <c r="L56" s="35"/>
      <c r="M56" s="35"/>
    </row>
  </sheetData>
  <sheetProtection/>
  <mergeCells count="6">
    <mergeCell ref="J5:K7"/>
    <mergeCell ref="L5:N5"/>
    <mergeCell ref="R5:S7"/>
    <mergeCell ref="T5:V5"/>
    <mergeCell ref="B5:C7"/>
    <mergeCell ref="D5:F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&amp;C&amp;"Arial Unicode MS,標準"V-2-3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3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4" customWidth="1"/>
    <col min="11" max="11" width="28.8515625" style="4" customWidth="1"/>
    <col min="12" max="14" width="11.7109375" style="4" customWidth="1"/>
    <col min="15" max="15" width="2.7109375" style="1" customWidth="1"/>
    <col min="16" max="16" width="8.421875" style="1" customWidth="1"/>
    <col min="17" max="17" width="3.00390625" style="1" customWidth="1"/>
    <col min="18" max="18" width="9.57421875" style="1" customWidth="1"/>
    <col min="19" max="19" width="28.8515625" style="1" customWidth="1"/>
    <col min="20" max="20" width="11.8515625" style="1" customWidth="1"/>
    <col min="21" max="21" width="12.00390625" style="1" customWidth="1"/>
    <col min="22" max="22" width="10.7109375" style="1" customWidth="1"/>
    <col min="23" max="23" width="2.140625" style="1" customWidth="1"/>
    <col min="24" max="24" width="8.421875" style="1" customWidth="1"/>
    <col min="25" max="25" width="9.140625" style="1" customWidth="1"/>
    <col min="26" max="26" width="1.28515625" style="1" customWidth="1"/>
    <col min="27" max="27" width="9.57421875" style="1" customWidth="1"/>
    <col min="28" max="28" width="36.421875" style="1" customWidth="1"/>
    <col min="29" max="29" width="13.7109375" style="1" customWidth="1"/>
    <col min="30" max="30" width="13.140625" style="1" customWidth="1"/>
    <col min="31" max="31" width="12.140625" style="1" customWidth="1"/>
    <col min="32" max="32" width="2.140625" style="1" customWidth="1"/>
    <col min="33" max="33" width="9.00390625" style="1" customWidth="1"/>
    <col min="34" max="16384" width="9.140625" style="1" customWidth="1"/>
  </cols>
  <sheetData>
    <row r="1" spans="1:32" ht="15" customHeight="1">
      <c r="A1" s="4"/>
      <c r="B1" s="4"/>
      <c r="C1" s="4"/>
      <c r="D1" s="4"/>
      <c r="E1" s="4"/>
      <c r="F1" s="4"/>
      <c r="G1" s="4"/>
      <c r="I1" s="4"/>
      <c r="O1" s="4"/>
      <c r="P1" s="4"/>
      <c r="R1" s="4"/>
      <c r="S1" s="4"/>
      <c r="T1" s="4"/>
      <c r="U1" s="4"/>
      <c r="V1" s="4"/>
      <c r="W1" s="4"/>
      <c r="AA1" s="4"/>
      <c r="AB1" s="4"/>
      <c r="AC1" s="4"/>
      <c r="AD1" s="4"/>
      <c r="AE1" s="4"/>
      <c r="AF1" s="4"/>
    </row>
    <row r="2" spans="1:32" ht="15" customHeight="1">
      <c r="A2" s="4"/>
      <c r="B2" s="4" t="s">
        <v>66</v>
      </c>
      <c r="C2" s="5"/>
      <c r="D2" s="5"/>
      <c r="E2" s="5"/>
      <c r="F2" s="5"/>
      <c r="G2" s="4"/>
      <c r="I2" s="4"/>
      <c r="J2" s="5" t="s">
        <v>106</v>
      </c>
      <c r="K2" s="5"/>
      <c r="L2" s="5"/>
      <c r="M2" s="5"/>
      <c r="N2" s="5"/>
      <c r="O2" s="4"/>
      <c r="P2" s="4"/>
      <c r="R2" s="5" t="s">
        <v>116</v>
      </c>
      <c r="S2" s="5"/>
      <c r="T2" s="5"/>
      <c r="U2" s="5"/>
      <c r="V2" s="5"/>
      <c r="W2" s="4"/>
      <c r="AA2" s="5" t="s">
        <v>133</v>
      </c>
      <c r="AB2" s="5"/>
      <c r="AC2" s="5"/>
      <c r="AD2" s="5"/>
      <c r="AE2" s="5"/>
      <c r="AF2" s="4"/>
    </row>
    <row r="3" spans="1:32" ht="15" customHeight="1">
      <c r="A3" s="4"/>
      <c r="B3" s="4" t="s">
        <v>121</v>
      </c>
      <c r="C3" s="5"/>
      <c r="D3" s="5"/>
      <c r="E3" s="5"/>
      <c r="F3" s="5"/>
      <c r="G3" s="4"/>
      <c r="I3" s="4"/>
      <c r="J3" s="5" t="s">
        <v>126</v>
      </c>
      <c r="K3" s="5"/>
      <c r="L3" s="5"/>
      <c r="M3" s="5"/>
      <c r="N3" s="5"/>
      <c r="O3" s="4"/>
      <c r="P3" s="4"/>
      <c r="R3" s="5" t="s">
        <v>127</v>
      </c>
      <c r="S3" s="5"/>
      <c r="T3" s="5"/>
      <c r="U3" s="5"/>
      <c r="V3" s="5"/>
      <c r="W3" s="4"/>
      <c r="AA3" s="5" t="s">
        <v>123</v>
      </c>
      <c r="AB3" s="5"/>
      <c r="AC3" s="5"/>
      <c r="AD3" s="5"/>
      <c r="AE3" s="5"/>
      <c r="AF3" s="4"/>
    </row>
    <row r="4" spans="1:32" ht="15" customHeight="1">
      <c r="A4" s="4"/>
      <c r="B4" s="4"/>
      <c r="C4" s="5"/>
      <c r="D4" s="5"/>
      <c r="E4" s="5"/>
      <c r="F4" s="5"/>
      <c r="G4" s="4"/>
      <c r="I4" s="4"/>
      <c r="J4" s="46"/>
      <c r="K4" s="46"/>
      <c r="L4" s="46"/>
      <c r="M4" s="46"/>
      <c r="N4" s="46"/>
      <c r="O4" s="4"/>
      <c r="P4" s="4"/>
      <c r="R4" s="4"/>
      <c r="S4" s="5"/>
      <c r="T4" s="5"/>
      <c r="U4" s="5"/>
      <c r="V4" s="5"/>
      <c r="W4" s="4"/>
      <c r="AA4" s="4"/>
      <c r="AB4" s="5"/>
      <c r="AC4" s="5"/>
      <c r="AD4" s="5"/>
      <c r="AE4" s="5"/>
      <c r="AF4" s="4"/>
    </row>
    <row r="5" spans="1:32" ht="15" customHeight="1">
      <c r="A5" s="4"/>
      <c r="B5" s="103" t="s">
        <v>41</v>
      </c>
      <c r="C5" s="104"/>
      <c r="D5" s="100" t="s">
        <v>3</v>
      </c>
      <c r="E5" s="101"/>
      <c r="F5" s="102"/>
      <c r="G5" s="4"/>
      <c r="I5" s="4"/>
      <c r="J5" s="103" t="s">
        <v>74</v>
      </c>
      <c r="K5" s="104"/>
      <c r="L5" s="100" t="s">
        <v>69</v>
      </c>
      <c r="M5" s="101"/>
      <c r="N5" s="102"/>
      <c r="O5" s="4"/>
      <c r="P5" s="4"/>
      <c r="R5" s="103" t="s">
        <v>74</v>
      </c>
      <c r="S5" s="104"/>
      <c r="T5" s="100" t="s">
        <v>69</v>
      </c>
      <c r="U5" s="101"/>
      <c r="V5" s="102"/>
      <c r="W5" s="4"/>
      <c r="AA5" s="103" t="s">
        <v>74</v>
      </c>
      <c r="AB5" s="104"/>
      <c r="AC5" s="100" t="s">
        <v>69</v>
      </c>
      <c r="AD5" s="101"/>
      <c r="AE5" s="102"/>
      <c r="AF5" s="4"/>
    </row>
    <row r="6" spans="1:32" ht="29.25" customHeight="1">
      <c r="A6" s="4"/>
      <c r="B6" s="105"/>
      <c r="C6" s="106"/>
      <c r="D6" s="9" t="s">
        <v>4</v>
      </c>
      <c r="E6" s="7" t="s">
        <v>0</v>
      </c>
      <c r="F6" s="8" t="s">
        <v>1</v>
      </c>
      <c r="G6" s="4"/>
      <c r="I6" s="4"/>
      <c r="J6" s="105"/>
      <c r="K6" s="106"/>
      <c r="L6" s="6" t="s">
        <v>75</v>
      </c>
      <c r="M6" s="7" t="s">
        <v>0</v>
      </c>
      <c r="N6" s="8" t="s">
        <v>1</v>
      </c>
      <c r="O6" s="4"/>
      <c r="P6" s="4"/>
      <c r="R6" s="105"/>
      <c r="S6" s="106"/>
      <c r="T6" s="9" t="s">
        <v>75</v>
      </c>
      <c r="U6" s="7" t="s">
        <v>0</v>
      </c>
      <c r="V6" s="8" t="s">
        <v>1</v>
      </c>
      <c r="W6" s="4"/>
      <c r="AA6" s="105"/>
      <c r="AB6" s="106"/>
      <c r="AC6" s="9" t="s">
        <v>75</v>
      </c>
      <c r="AD6" s="7" t="s">
        <v>0</v>
      </c>
      <c r="AE6" s="8" t="s">
        <v>1</v>
      </c>
      <c r="AF6" s="4"/>
    </row>
    <row r="7" spans="1:32" ht="15" customHeight="1">
      <c r="A7" s="4"/>
      <c r="B7" s="107"/>
      <c r="C7" s="108"/>
      <c r="D7" s="10"/>
      <c r="E7" s="13" t="s">
        <v>76</v>
      </c>
      <c r="F7" s="14"/>
      <c r="G7" s="4"/>
      <c r="I7" s="4"/>
      <c r="J7" s="107"/>
      <c r="K7" s="108"/>
      <c r="L7" s="13"/>
      <c r="M7" s="13" t="s">
        <v>115</v>
      </c>
      <c r="N7" s="14"/>
      <c r="O7" s="4"/>
      <c r="P7" s="4"/>
      <c r="R7" s="107"/>
      <c r="S7" s="108"/>
      <c r="T7" s="10"/>
      <c r="U7" s="13" t="s">
        <v>96</v>
      </c>
      <c r="V7" s="14"/>
      <c r="W7" s="4"/>
      <c r="AA7" s="107"/>
      <c r="AB7" s="108"/>
      <c r="AC7" s="10"/>
      <c r="AD7" s="13" t="s">
        <v>97</v>
      </c>
      <c r="AE7" s="14"/>
      <c r="AF7" s="4"/>
    </row>
    <row r="8" spans="1:32" ht="6.75" customHeight="1">
      <c r="A8" s="4"/>
      <c r="B8" s="40"/>
      <c r="C8" s="41"/>
      <c r="D8" s="15"/>
      <c r="E8" s="3"/>
      <c r="F8" s="17"/>
      <c r="G8" s="4"/>
      <c r="I8" s="4"/>
      <c r="J8" s="40"/>
      <c r="K8" s="41"/>
      <c r="L8" s="20"/>
      <c r="M8" s="21"/>
      <c r="N8" s="22"/>
      <c r="O8" s="4"/>
      <c r="P8" s="4"/>
      <c r="R8" s="40"/>
      <c r="S8" s="41"/>
      <c r="T8" s="15"/>
      <c r="U8" s="3"/>
      <c r="V8" s="17"/>
      <c r="W8" s="4"/>
      <c r="AA8" s="40"/>
      <c r="AB8" s="41"/>
      <c r="AC8" s="27"/>
      <c r="AD8" s="18"/>
      <c r="AE8" s="19"/>
      <c r="AF8" s="4"/>
    </row>
    <row r="9" spans="1:32" ht="15">
      <c r="A9" s="4"/>
      <c r="B9" s="42" t="s">
        <v>23</v>
      </c>
      <c r="C9" s="43"/>
      <c r="D9" s="15">
        <f>SUM(D11:D27)</f>
        <v>368687119.1549999</v>
      </c>
      <c r="E9" s="3">
        <f>SUM(E11:E27)</f>
        <v>201293124.91399994</v>
      </c>
      <c r="F9" s="17">
        <f>SUM(F11:F27)</f>
        <v>167393994.24099994</v>
      </c>
      <c r="G9" s="4"/>
      <c r="I9" s="4"/>
      <c r="J9" s="42" t="s">
        <v>78</v>
      </c>
      <c r="K9" s="43"/>
      <c r="L9" s="23">
        <f>M9+N9</f>
        <v>24218</v>
      </c>
      <c r="M9" s="23">
        <f>SUM(M11:M27)</f>
        <v>10139</v>
      </c>
      <c r="N9" s="24">
        <f>SUM(N11:N27)</f>
        <v>14079</v>
      </c>
      <c r="O9" s="4"/>
      <c r="P9" s="4"/>
      <c r="R9" s="42" t="s">
        <v>78</v>
      </c>
      <c r="S9" s="47"/>
      <c r="T9" s="62">
        <v>15223.681524279458</v>
      </c>
      <c r="U9" s="63">
        <v>19853.35091369957</v>
      </c>
      <c r="V9" s="64">
        <v>11889.622433482487</v>
      </c>
      <c r="W9" s="4"/>
      <c r="AA9" s="42" t="s">
        <v>78</v>
      </c>
      <c r="AB9" s="47"/>
      <c r="AC9" s="71">
        <f>T9/$T$9</f>
        <v>1</v>
      </c>
      <c r="AD9" s="72">
        <f>U9/$T$9</f>
        <v>1.3041097110469957</v>
      </c>
      <c r="AE9" s="73">
        <f>V9/$T$9</f>
        <v>0.7809952155475892</v>
      </c>
      <c r="AF9" s="4"/>
    </row>
    <row r="10" spans="1:32" ht="6" customHeight="1">
      <c r="A10" s="4"/>
      <c r="B10" s="42"/>
      <c r="C10" s="43"/>
      <c r="D10" s="15"/>
      <c r="E10" s="3"/>
      <c r="F10" s="17"/>
      <c r="G10" s="4"/>
      <c r="I10" s="4"/>
      <c r="J10" s="42"/>
      <c r="K10" s="43"/>
      <c r="L10" s="23"/>
      <c r="M10" s="23"/>
      <c r="N10" s="24"/>
      <c r="O10" s="4"/>
      <c r="P10" s="4"/>
      <c r="R10" s="42"/>
      <c r="S10" s="43"/>
      <c r="T10" s="62"/>
      <c r="U10" s="63"/>
      <c r="V10" s="64"/>
      <c r="W10" s="4"/>
      <c r="AA10" s="42"/>
      <c r="AB10" s="43"/>
      <c r="AC10" s="71"/>
      <c r="AD10" s="72"/>
      <c r="AE10" s="73"/>
      <c r="AF10" s="4"/>
    </row>
    <row r="11" spans="1:32" ht="21.75" customHeight="1">
      <c r="A11" s="4"/>
      <c r="B11" s="42" t="s">
        <v>24</v>
      </c>
      <c r="C11" s="43" t="s">
        <v>6</v>
      </c>
      <c r="D11" s="15">
        <f>E11+F11</f>
        <v>9000</v>
      </c>
      <c r="E11" s="3">
        <v>0</v>
      </c>
      <c r="F11" s="17">
        <v>9000</v>
      </c>
      <c r="G11" s="4"/>
      <c r="I11" s="4"/>
      <c r="J11" s="42" t="s">
        <v>24</v>
      </c>
      <c r="K11" s="43" t="s">
        <v>79</v>
      </c>
      <c r="L11" s="48">
        <f aca="true" t="shared" si="0" ref="L11:L27">M11+N11</f>
        <v>1</v>
      </c>
      <c r="M11" s="48">
        <v>0</v>
      </c>
      <c r="N11" s="97">
        <v>1</v>
      </c>
      <c r="O11" s="4"/>
      <c r="P11" s="4"/>
      <c r="R11" s="42" t="s">
        <v>24</v>
      </c>
      <c r="S11" s="43" t="s">
        <v>79</v>
      </c>
      <c r="T11" s="62">
        <v>9000</v>
      </c>
      <c r="U11" s="66">
        <v>0</v>
      </c>
      <c r="V11" s="64">
        <v>9000</v>
      </c>
      <c r="W11" s="4"/>
      <c r="AA11" s="42" t="s">
        <v>24</v>
      </c>
      <c r="AB11" s="43" t="s">
        <v>79</v>
      </c>
      <c r="AC11" s="71">
        <f>T11/$T$9</f>
        <v>0.5911842011176054</v>
      </c>
      <c r="AD11" s="66" t="s">
        <v>118</v>
      </c>
      <c r="AE11" s="73">
        <f aca="true" t="shared" si="1" ref="AE11:AE27">V11/$T$9</f>
        <v>0.5911842011176054</v>
      </c>
      <c r="AF11" s="4"/>
    </row>
    <row r="12" spans="1:32" ht="20.25" customHeight="1">
      <c r="A12" s="4"/>
      <c r="B12" s="42" t="s">
        <v>25</v>
      </c>
      <c r="C12" s="43" t="s">
        <v>7</v>
      </c>
      <c r="D12" s="15">
        <f>E12+F12</f>
        <v>73644727.86099996</v>
      </c>
      <c r="E12" s="3">
        <v>58466822.379999965</v>
      </c>
      <c r="F12" s="17">
        <v>15177905.480999991</v>
      </c>
      <c r="G12" s="4"/>
      <c r="I12" s="4"/>
      <c r="J12" s="42" t="s">
        <v>25</v>
      </c>
      <c r="K12" s="43" t="s">
        <v>80</v>
      </c>
      <c r="L12" s="48">
        <f t="shared" si="0"/>
        <v>3184</v>
      </c>
      <c r="M12" s="48">
        <v>2216</v>
      </c>
      <c r="N12" s="97">
        <v>968</v>
      </c>
      <c r="O12" s="4"/>
      <c r="P12" s="4"/>
      <c r="R12" s="42" t="s">
        <v>25</v>
      </c>
      <c r="S12" s="43" t="s">
        <v>80</v>
      </c>
      <c r="T12" s="62">
        <v>23129.62558448491</v>
      </c>
      <c r="U12" s="63">
        <v>26383.945117328505</v>
      </c>
      <c r="V12" s="64">
        <v>15679.654422520653</v>
      </c>
      <c r="W12" s="4"/>
      <c r="AA12" s="42" t="s">
        <v>25</v>
      </c>
      <c r="AB12" s="43" t="s">
        <v>80</v>
      </c>
      <c r="AC12" s="71">
        <f>T12/$T$9</f>
        <v>1.5193188025903375</v>
      </c>
      <c r="AD12" s="72">
        <f aca="true" t="shared" si="2" ref="AD12:AD27">U12/$T$9</f>
        <v>1.7330857240576218</v>
      </c>
      <c r="AE12" s="73">
        <f t="shared" si="1"/>
        <v>1.0299515526197778</v>
      </c>
      <c r="AF12" s="4"/>
    </row>
    <row r="13" spans="1:32" ht="36.75" customHeight="1">
      <c r="A13" s="4"/>
      <c r="B13" s="42" t="s">
        <v>26</v>
      </c>
      <c r="C13" s="43" t="s">
        <v>8</v>
      </c>
      <c r="D13" s="15">
        <f>E13+F13</f>
        <v>3139200.24</v>
      </c>
      <c r="E13" s="3">
        <v>2111497.74</v>
      </c>
      <c r="F13" s="17">
        <v>1027702.4999999998</v>
      </c>
      <c r="G13" s="4"/>
      <c r="I13" s="4"/>
      <c r="J13" s="42" t="s">
        <v>26</v>
      </c>
      <c r="K13" s="43" t="s">
        <v>81</v>
      </c>
      <c r="L13" s="48">
        <f t="shared" si="0"/>
        <v>311</v>
      </c>
      <c r="M13" s="48">
        <v>263</v>
      </c>
      <c r="N13" s="97">
        <v>48</v>
      </c>
      <c r="O13" s="4"/>
      <c r="P13" s="4"/>
      <c r="R13" s="42" t="s">
        <v>26</v>
      </c>
      <c r="S13" s="43" t="s">
        <v>81</v>
      </c>
      <c r="T13" s="62">
        <v>10093.891446945338</v>
      </c>
      <c r="U13" s="63">
        <v>8028.508517110267</v>
      </c>
      <c r="V13" s="64">
        <v>21410.468749999996</v>
      </c>
      <c r="W13" s="4"/>
      <c r="AA13" s="42" t="s">
        <v>26</v>
      </c>
      <c r="AB13" s="43" t="s">
        <v>81</v>
      </c>
      <c r="AC13" s="71">
        <f>T13/$T$9</f>
        <v>0.6630387945811343</v>
      </c>
      <c r="AD13" s="72">
        <f t="shared" si="2"/>
        <v>0.5273697104281916</v>
      </c>
      <c r="AE13" s="73">
        <f t="shared" si="1"/>
        <v>1.4063923181691336</v>
      </c>
      <c r="AF13" s="4"/>
    </row>
    <row r="14" spans="1:32" ht="46.5" customHeight="1">
      <c r="A14" s="4"/>
      <c r="B14" s="42" t="s">
        <v>27</v>
      </c>
      <c r="C14" s="43" t="s">
        <v>9</v>
      </c>
      <c r="D14" s="15">
        <f aca="true" t="shared" si="3" ref="D14:D27">E14+F14</f>
        <v>468408.74999999994</v>
      </c>
      <c r="E14" s="3">
        <v>406567.49999999994</v>
      </c>
      <c r="F14" s="17">
        <v>61841.25</v>
      </c>
      <c r="G14" s="4"/>
      <c r="I14" s="4"/>
      <c r="J14" s="42" t="s">
        <v>27</v>
      </c>
      <c r="K14" s="43" t="s">
        <v>82</v>
      </c>
      <c r="L14" s="48">
        <f t="shared" si="0"/>
        <v>39</v>
      </c>
      <c r="M14" s="48">
        <v>32</v>
      </c>
      <c r="N14" s="97">
        <v>7</v>
      </c>
      <c r="O14" s="4"/>
      <c r="P14" s="4"/>
      <c r="R14" s="42" t="s">
        <v>27</v>
      </c>
      <c r="S14" s="43" t="s">
        <v>82</v>
      </c>
      <c r="T14" s="62">
        <v>12010.480769230768</v>
      </c>
      <c r="U14" s="63">
        <v>12705.234374999998</v>
      </c>
      <c r="V14" s="64">
        <v>8834.464285714286</v>
      </c>
      <c r="W14" s="4"/>
      <c r="AA14" s="42" t="s">
        <v>27</v>
      </c>
      <c r="AB14" s="43" t="s">
        <v>82</v>
      </c>
      <c r="AC14" s="71">
        <f>T14/$T$9</f>
        <v>0.7889340531773393</v>
      </c>
      <c r="AD14" s="72">
        <f t="shared" si="2"/>
        <v>0.8345704259995902</v>
      </c>
      <c r="AE14" s="73">
        <f t="shared" si="1"/>
        <v>0.5803106345613351</v>
      </c>
      <c r="AF14" s="4"/>
    </row>
    <row r="15" spans="1:32" ht="16.5" customHeight="1">
      <c r="A15" s="4"/>
      <c r="B15" s="42" t="s">
        <v>28</v>
      </c>
      <c r="C15" s="43" t="s">
        <v>10</v>
      </c>
      <c r="D15" s="15">
        <f t="shared" si="3"/>
        <v>212740</v>
      </c>
      <c r="E15" s="3">
        <v>212740</v>
      </c>
      <c r="F15" s="17">
        <v>0</v>
      </c>
      <c r="G15" s="4"/>
      <c r="I15" s="4"/>
      <c r="J15" s="42" t="s">
        <v>28</v>
      </c>
      <c r="K15" s="43" t="s">
        <v>83</v>
      </c>
      <c r="L15" s="48">
        <f t="shared" si="0"/>
        <v>10</v>
      </c>
      <c r="M15" s="48">
        <v>10</v>
      </c>
      <c r="N15" s="97">
        <v>0</v>
      </c>
      <c r="O15" s="4"/>
      <c r="P15" s="4"/>
      <c r="R15" s="42" t="s">
        <v>28</v>
      </c>
      <c r="S15" s="43" t="s">
        <v>83</v>
      </c>
      <c r="T15" s="62">
        <v>21274</v>
      </c>
      <c r="U15" s="63">
        <v>21274</v>
      </c>
      <c r="V15" s="67">
        <v>0</v>
      </c>
      <c r="W15" s="4"/>
      <c r="AA15" s="42" t="s">
        <v>28</v>
      </c>
      <c r="AB15" s="43" t="s">
        <v>83</v>
      </c>
      <c r="AC15" s="71">
        <f aca="true" t="shared" si="4" ref="AC15:AC27">T15/$T$9</f>
        <v>1.397428077175104</v>
      </c>
      <c r="AD15" s="72">
        <f t="shared" si="2"/>
        <v>1.397428077175104</v>
      </c>
      <c r="AE15" s="67" t="s">
        <v>118</v>
      </c>
      <c r="AF15" s="4"/>
    </row>
    <row r="16" spans="1:32" ht="42.75" customHeight="1">
      <c r="A16" s="4"/>
      <c r="B16" s="42" t="s">
        <v>29</v>
      </c>
      <c r="C16" s="43" t="s">
        <v>11</v>
      </c>
      <c r="D16" s="15">
        <f>E16+F16</f>
        <v>219463189.25399995</v>
      </c>
      <c r="E16" s="3">
        <v>97814204.584</v>
      </c>
      <c r="F16" s="17">
        <v>121648984.66999994</v>
      </c>
      <c r="G16" s="4"/>
      <c r="I16" s="4"/>
      <c r="J16" s="42" t="s">
        <v>29</v>
      </c>
      <c r="K16" s="43" t="s">
        <v>84</v>
      </c>
      <c r="L16" s="48">
        <f t="shared" si="0"/>
        <v>14846</v>
      </c>
      <c r="M16" s="48">
        <v>4978</v>
      </c>
      <c r="N16" s="97">
        <v>9868</v>
      </c>
      <c r="O16" s="4"/>
      <c r="P16" s="4"/>
      <c r="R16" s="42" t="s">
        <v>29</v>
      </c>
      <c r="S16" s="43" t="s">
        <v>84</v>
      </c>
      <c r="T16" s="62">
        <v>14782.64780102384</v>
      </c>
      <c r="U16" s="63">
        <v>19649.297827239858</v>
      </c>
      <c r="V16" s="64">
        <v>12327.62309181191</v>
      </c>
      <c r="W16" s="4"/>
      <c r="AA16" s="42" t="s">
        <v>29</v>
      </c>
      <c r="AB16" s="43" t="s">
        <v>84</v>
      </c>
      <c r="AC16" s="71">
        <f t="shared" si="4"/>
        <v>0.971029758961245</v>
      </c>
      <c r="AD16" s="72">
        <f t="shared" si="2"/>
        <v>1.2907060487242994</v>
      </c>
      <c r="AE16" s="73">
        <f t="shared" si="1"/>
        <v>0.8097662232457521</v>
      </c>
      <c r="AF16" s="4"/>
    </row>
    <row r="17" spans="1:32" ht="20.25" customHeight="1">
      <c r="A17" s="4"/>
      <c r="B17" s="42" t="s">
        <v>30</v>
      </c>
      <c r="C17" s="43" t="s">
        <v>12</v>
      </c>
      <c r="D17" s="15">
        <f>E17+F17</f>
        <v>625555</v>
      </c>
      <c r="E17" s="3">
        <v>518757.5</v>
      </c>
      <c r="F17" s="17">
        <v>106797.5</v>
      </c>
      <c r="G17" s="4"/>
      <c r="I17" s="4"/>
      <c r="J17" s="42" t="s">
        <v>30</v>
      </c>
      <c r="K17" s="43" t="s">
        <v>85</v>
      </c>
      <c r="L17" s="48">
        <f t="shared" si="0"/>
        <v>19</v>
      </c>
      <c r="M17" s="48">
        <v>13</v>
      </c>
      <c r="N17" s="97">
        <v>6</v>
      </c>
      <c r="O17" s="4"/>
      <c r="P17" s="4"/>
      <c r="R17" s="42" t="s">
        <v>30</v>
      </c>
      <c r="S17" s="43" t="s">
        <v>85</v>
      </c>
      <c r="T17" s="62">
        <v>32923.94736842105</v>
      </c>
      <c r="U17" s="63">
        <v>39904.42307692308</v>
      </c>
      <c r="V17" s="64">
        <v>17799.583333333332</v>
      </c>
      <c r="W17" s="4"/>
      <c r="AA17" s="42" t="s">
        <v>30</v>
      </c>
      <c r="AB17" s="43" t="s">
        <v>85</v>
      </c>
      <c r="AC17" s="71">
        <f t="shared" si="4"/>
        <v>2.162679724737565</v>
      </c>
      <c r="AD17" s="72">
        <f t="shared" si="2"/>
        <v>2.621207164198856</v>
      </c>
      <c r="AE17" s="73">
        <f t="shared" si="1"/>
        <v>1.1692036059047677</v>
      </c>
      <c r="AF17" s="4"/>
    </row>
    <row r="18" spans="1:32" ht="40.5" customHeight="1">
      <c r="A18" s="4"/>
      <c r="B18" s="42" t="s">
        <v>31</v>
      </c>
      <c r="C18" s="43" t="s">
        <v>13</v>
      </c>
      <c r="D18" s="15">
        <f t="shared" si="3"/>
        <v>29137303.599999994</v>
      </c>
      <c r="E18" s="3">
        <v>12336904.749999994</v>
      </c>
      <c r="F18" s="17">
        <v>16800398.849999998</v>
      </c>
      <c r="G18" s="4"/>
      <c r="I18" s="4"/>
      <c r="J18" s="42" t="s">
        <v>31</v>
      </c>
      <c r="K18" s="43" t="s">
        <v>86</v>
      </c>
      <c r="L18" s="48">
        <f t="shared" si="0"/>
        <v>3098</v>
      </c>
      <c r="M18" s="48">
        <v>754</v>
      </c>
      <c r="N18" s="97">
        <v>2344</v>
      </c>
      <c r="O18" s="4"/>
      <c r="P18" s="4"/>
      <c r="R18" s="42" t="s">
        <v>31</v>
      </c>
      <c r="S18" s="43" t="s">
        <v>86</v>
      </c>
      <c r="T18" s="62">
        <v>9405.198063266622</v>
      </c>
      <c r="U18" s="63">
        <v>16361.942639257288</v>
      </c>
      <c r="V18" s="64">
        <v>7167.405652730375</v>
      </c>
      <c r="W18" s="4"/>
      <c r="AA18" s="42" t="s">
        <v>31</v>
      </c>
      <c r="AB18" s="43" t="s">
        <v>86</v>
      </c>
      <c r="AC18" s="71">
        <f t="shared" si="4"/>
        <v>0.6178005003761252</v>
      </c>
      <c r="AD18" s="72">
        <f t="shared" si="2"/>
        <v>1.0747691097690448</v>
      </c>
      <c r="AE18" s="73">
        <f t="shared" si="1"/>
        <v>0.4708063316550239</v>
      </c>
      <c r="AF18" s="4"/>
    </row>
    <row r="19" spans="1:32" ht="21.75" customHeight="1">
      <c r="A19" s="4"/>
      <c r="B19" s="42" t="s">
        <v>32</v>
      </c>
      <c r="C19" s="43" t="s">
        <v>14</v>
      </c>
      <c r="D19" s="15">
        <f t="shared" si="3"/>
        <v>646595</v>
      </c>
      <c r="E19" s="3">
        <v>639440</v>
      </c>
      <c r="F19" s="17">
        <v>7155</v>
      </c>
      <c r="G19" s="4"/>
      <c r="I19" s="4"/>
      <c r="J19" s="42" t="s">
        <v>32</v>
      </c>
      <c r="K19" s="43" t="s">
        <v>87</v>
      </c>
      <c r="L19" s="48">
        <f t="shared" si="0"/>
        <v>31</v>
      </c>
      <c r="M19" s="48">
        <v>28</v>
      </c>
      <c r="N19" s="97">
        <v>3</v>
      </c>
      <c r="O19" s="4"/>
      <c r="P19" s="4"/>
      <c r="R19" s="42" t="s">
        <v>32</v>
      </c>
      <c r="S19" s="43" t="s">
        <v>87</v>
      </c>
      <c r="T19" s="62">
        <v>20857.90322580645</v>
      </c>
      <c r="U19" s="63">
        <v>22837.14285714286</v>
      </c>
      <c r="V19" s="64">
        <v>2385</v>
      </c>
      <c r="W19" s="4"/>
      <c r="AA19" s="42" t="s">
        <v>32</v>
      </c>
      <c r="AB19" s="43" t="s">
        <v>87</v>
      </c>
      <c r="AC19" s="71">
        <f t="shared" si="4"/>
        <v>1.3700958728374122</v>
      </c>
      <c r="AD19" s="72">
        <f t="shared" si="2"/>
        <v>1.5001064506454032</v>
      </c>
      <c r="AE19" s="73">
        <f t="shared" si="1"/>
        <v>0.1566638132961654</v>
      </c>
      <c r="AF19" s="4"/>
    </row>
    <row r="20" spans="1:32" ht="24" customHeight="1">
      <c r="A20" s="4"/>
      <c r="B20" s="42" t="s">
        <v>33</v>
      </c>
      <c r="C20" s="43" t="s">
        <v>15</v>
      </c>
      <c r="D20" s="15">
        <f t="shared" si="3"/>
        <v>19353500.000000004</v>
      </c>
      <c r="E20" s="3">
        <v>11647747.500000002</v>
      </c>
      <c r="F20" s="17">
        <v>7705752.500000001</v>
      </c>
      <c r="G20" s="4"/>
      <c r="I20" s="4"/>
      <c r="J20" s="42" t="s">
        <v>33</v>
      </c>
      <c r="K20" s="43" t="s">
        <v>88</v>
      </c>
      <c r="L20" s="48">
        <f t="shared" si="0"/>
        <v>215</v>
      </c>
      <c r="M20" s="48">
        <v>55</v>
      </c>
      <c r="N20" s="97">
        <v>160</v>
      </c>
      <c r="O20" s="4"/>
      <c r="P20" s="4"/>
      <c r="R20" s="42" t="s">
        <v>33</v>
      </c>
      <c r="S20" s="43" t="s">
        <v>88</v>
      </c>
      <c r="T20" s="62">
        <v>90016.27906976746</v>
      </c>
      <c r="U20" s="63">
        <v>211777.2272727273</v>
      </c>
      <c r="V20" s="64">
        <v>48160.95312500001</v>
      </c>
      <c r="W20" s="4"/>
      <c r="AA20" s="42" t="s">
        <v>33</v>
      </c>
      <c r="AB20" s="43" t="s">
        <v>88</v>
      </c>
      <c r="AC20" s="71">
        <f t="shared" si="4"/>
        <v>5.9129113366044335</v>
      </c>
      <c r="AD20" s="72">
        <f t="shared" si="2"/>
        <v>13.911038991125425</v>
      </c>
      <c r="AE20" s="73">
        <f t="shared" si="1"/>
        <v>3.163554955362841</v>
      </c>
      <c r="AF20" s="4"/>
    </row>
    <row r="21" spans="1:32" ht="24.75" customHeight="1">
      <c r="A21" s="4"/>
      <c r="B21" s="42" t="s">
        <v>34</v>
      </c>
      <c r="C21" s="43" t="s">
        <v>16</v>
      </c>
      <c r="D21" s="15">
        <f t="shared" si="3"/>
        <v>0</v>
      </c>
      <c r="E21" s="3">
        <v>0</v>
      </c>
      <c r="F21" s="17">
        <v>0</v>
      </c>
      <c r="G21" s="4"/>
      <c r="I21" s="4"/>
      <c r="J21" s="42" t="s">
        <v>34</v>
      </c>
      <c r="K21" s="43" t="s">
        <v>89</v>
      </c>
      <c r="L21" s="48">
        <f t="shared" si="0"/>
        <v>0</v>
      </c>
      <c r="M21" s="48">
        <v>0</v>
      </c>
      <c r="N21" s="97">
        <v>0</v>
      </c>
      <c r="O21" s="4"/>
      <c r="P21" s="4"/>
      <c r="R21" s="42" t="s">
        <v>34</v>
      </c>
      <c r="S21" s="43" t="s">
        <v>89</v>
      </c>
      <c r="T21" s="65">
        <v>0</v>
      </c>
      <c r="U21" s="66">
        <v>0</v>
      </c>
      <c r="V21" s="67">
        <v>0</v>
      </c>
      <c r="W21" s="4"/>
      <c r="AA21" s="42" t="s">
        <v>34</v>
      </c>
      <c r="AB21" s="43" t="s">
        <v>89</v>
      </c>
      <c r="AC21" s="74" t="s">
        <v>118</v>
      </c>
      <c r="AD21" s="75" t="s">
        <v>118</v>
      </c>
      <c r="AE21" s="76" t="s">
        <v>118</v>
      </c>
      <c r="AF21" s="4"/>
    </row>
    <row r="22" spans="1:32" ht="39.75" customHeight="1">
      <c r="A22" s="4"/>
      <c r="B22" s="42" t="s">
        <v>35</v>
      </c>
      <c r="C22" s="43" t="s">
        <v>17</v>
      </c>
      <c r="D22" s="15">
        <f t="shared" si="3"/>
        <v>239470.49999999997</v>
      </c>
      <c r="E22" s="3">
        <v>195087.99999999997</v>
      </c>
      <c r="F22" s="17">
        <v>44382.5</v>
      </c>
      <c r="G22" s="4"/>
      <c r="I22" s="4"/>
      <c r="J22" s="42" t="s">
        <v>35</v>
      </c>
      <c r="K22" s="43" t="s">
        <v>90</v>
      </c>
      <c r="L22" s="48">
        <f t="shared" si="0"/>
        <v>33</v>
      </c>
      <c r="M22" s="48">
        <v>27</v>
      </c>
      <c r="N22" s="97">
        <v>6</v>
      </c>
      <c r="O22" s="4"/>
      <c r="P22" s="4"/>
      <c r="R22" s="42" t="s">
        <v>35</v>
      </c>
      <c r="S22" s="43" t="s">
        <v>90</v>
      </c>
      <c r="T22" s="62">
        <v>7256.681818181817</v>
      </c>
      <c r="U22" s="63">
        <v>7225.481481481481</v>
      </c>
      <c r="V22" s="64">
        <v>7397.083333333333</v>
      </c>
      <c r="W22" s="4"/>
      <c r="AA22" s="42" t="s">
        <v>35</v>
      </c>
      <c r="AB22" s="43" t="s">
        <v>90</v>
      </c>
      <c r="AC22" s="71">
        <f t="shared" si="4"/>
        <v>0.4766706270496077</v>
      </c>
      <c r="AD22" s="72">
        <f t="shared" si="2"/>
        <v>0.47462116636885343</v>
      </c>
      <c r="AE22" s="73">
        <f t="shared" si="1"/>
        <v>0.4858932001130022</v>
      </c>
      <c r="AF22" s="4"/>
    </row>
    <row r="23" spans="1:32" ht="36.75" customHeight="1">
      <c r="A23" s="4"/>
      <c r="B23" s="42" t="s">
        <v>36</v>
      </c>
      <c r="C23" s="43" t="s">
        <v>18</v>
      </c>
      <c r="D23" s="15">
        <f t="shared" si="3"/>
        <v>2935702.2500000005</v>
      </c>
      <c r="E23" s="3">
        <v>1715626.7500000005</v>
      </c>
      <c r="F23" s="17">
        <v>1220075.5</v>
      </c>
      <c r="G23" s="4"/>
      <c r="I23" s="4"/>
      <c r="J23" s="42" t="s">
        <v>36</v>
      </c>
      <c r="K23" s="43" t="s">
        <v>91</v>
      </c>
      <c r="L23" s="48">
        <f t="shared" si="0"/>
        <v>250</v>
      </c>
      <c r="M23" s="48">
        <v>138</v>
      </c>
      <c r="N23" s="97">
        <v>112</v>
      </c>
      <c r="O23" s="4"/>
      <c r="P23" s="4"/>
      <c r="R23" s="42" t="s">
        <v>36</v>
      </c>
      <c r="S23" s="43" t="s">
        <v>91</v>
      </c>
      <c r="T23" s="62">
        <v>11742.809000000001</v>
      </c>
      <c r="U23" s="63">
        <v>12432.077898550728</v>
      </c>
      <c r="V23" s="64">
        <v>10893.53125</v>
      </c>
      <c r="W23" s="4"/>
      <c r="AA23" s="42" t="s">
        <v>36</v>
      </c>
      <c r="AB23" s="43" t="s">
        <v>91</v>
      </c>
      <c r="AC23" s="71">
        <f t="shared" si="4"/>
        <v>0.7713514619490697</v>
      </c>
      <c r="AD23" s="72">
        <f t="shared" si="2"/>
        <v>0.8166275600762833</v>
      </c>
      <c r="AE23" s="73">
        <f t="shared" si="1"/>
        <v>0.7155648410423243</v>
      </c>
      <c r="AF23" s="4"/>
    </row>
    <row r="24" spans="1:32" ht="30" customHeight="1">
      <c r="A24" s="4"/>
      <c r="B24" s="42" t="s">
        <v>37</v>
      </c>
      <c r="C24" s="43" t="s">
        <v>19</v>
      </c>
      <c r="D24" s="15">
        <f t="shared" si="3"/>
        <v>4759765.199999999</v>
      </c>
      <c r="E24" s="3">
        <v>4362281.4799999995</v>
      </c>
      <c r="F24" s="17">
        <v>397483.72000000003</v>
      </c>
      <c r="G24" s="4"/>
      <c r="I24" s="4"/>
      <c r="J24" s="42" t="s">
        <v>37</v>
      </c>
      <c r="K24" s="43" t="s">
        <v>92</v>
      </c>
      <c r="L24" s="48">
        <f t="shared" si="0"/>
        <v>481</v>
      </c>
      <c r="M24" s="48">
        <v>432</v>
      </c>
      <c r="N24" s="97">
        <v>49</v>
      </c>
      <c r="O24" s="4"/>
      <c r="P24" s="4"/>
      <c r="R24" s="42" t="s">
        <v>37</v>
      </c>
      <c r="S24" s="43" t="s">
        <v>92</v>
      </c>
      <c r="T24" s="62">
        <v>9895.561746361745</v>
      </c>
      <c r="U24" s="63">
        <v>10097.873796296295</v>
      </c>
      <c r="V24" s="64">
        <v>8111.912653061225</v>
      </c>
      <c r="W24" s="4"/>
      <c r="AA24" s="42" t="s">
        <v>37</v>
      </c>
      <c r="AB24" s="43" t="s">
        <v>92</v>
      </c>
      <c r="AC24" s="71">
        <f t="shared" si="4"/>
        <v>0.6500110850703116</v>
      </c>
      <c r="AD24" s="72">
        <f t="shared" si="2"/>
        <v>0.6633003836944251</v>
      </c>
      <c r="AE24" s="73">
        <f t="shared" si="1"/>
        <v>0.5328482890373105</v>
      </c>
      <c r="AF24" s="4"/>
    </row>
    <row r="25" spans="1:32" ht="30">
      <c r="A25" s="4"/>
      <c r="B25" s="42" t="s">
        <v>38</v>
      </c>
      <c r="C25" s="43" t="s">
        <v>20</v>
      </c>
      <c r="D25" s="15">
        <f t="shared" si="3"/>
        <v>2050844.5</v>
      </c>
      <c r="E25" s="3">
        <v>1724103.1</v>
      </c>
      <c r="F25" s="17">
        <v>326741.4</v>
      </c>
      <c r="G25" s="4"/>
      <c r="I25" s="4"/>
      <c r="J25" s="42" t="s">
        <v>38</v>
      </c>
      <c r="K25" s="43" t="s">
        <v>93</v>
      </c>
      <c r="L25" s="48">
        <f t="shared" si="0"/>
        <v>206</v>
      </c>
      <c r="M25" s="48">
        <v>178</v>
      </c>
      <c r="N25" s="97">
        <v>28</v>
      </c>
      <c r="O25" s="4"/>
      <c r="P25" s="4"/>
      <c r="R25" s="42" t="s">
        <v>38</v>
      </c>
      <c r="S25" s="43" t="s">
        <v>93</v>
      </c>
      <c r="T25" s="62">
        <v>9955.555825242718</v>
      </c>
      <c r="U25" s="63">
        <v>9685.972471910112</v>
      </c>
      <c r="V25" s="64">
        <v>11669.335714285715</v>
      </c>
      <c r="W25" s="4"/>
      <c r="AA25" s="42" t="s">
        <v>38</v>
      </c>
      <c r="AB25" s="43" t="s">
        <v>93</v>
      </c>
      <c r="AC25" s="71">
        <f t="shared" si="4"/>
        <v>0.6539519241364266</v>
      </c>
      <c r="AD25" s="72">
        <f t="shared" si="2"/>
        <v>0.6362437664281441</v>
      </c>
      <c r="AE25" s="73">
        <f t="shared" si="1"/>
        <v>0.7665252124247934</v>
      </c>
      <c r="AF25" s="4"/>
    </row>
    <row r="26" spans="1:32" ht="15" customHeight="1">
      <c r="A26" s="4"/>
      <c r="B26" s="42" t="s">
        <v>39</v>
      </c>
      <c r="C26" s="43" t="s">
        <v>21</v>
      </c>
      <c r="D26" s="15">
        <f t="shared" si="3"/>
        <v>3419461.0199999996</v>
      </c>
      <c r="E26" s="3">
        <v>2739761.3999999994</v>
      </c>
      <c r="F26" s="17">
        <v>679699.62</v>
      </c>
      <c r="G26" s="4"/>
      <c r="I26" s="4"/>
      <c r="J26" s="42" t="s">
        <v>39</v>
      </c>
      <c r="K26" s="43" t="s">
        <v>94</v>
      </c>
      <c r="L26" s="48">
        <f t="shared" si="0"/>
        <v>28</v>
      </c>
      <c r="M26" s="48">
        <v>18</v>
      </c>
      <c r="N26" s="97">
        <v>10</v>
      </c>
      <c r="O26" s="4"/>
      <c r="P26" s="4"/>
      <c r="R26" s="42" t="s">
        <v>39</v>
      </c>
      <c r="S26" s="43" t="s">
        <v>94</v>
      </c>
      <c r="T26" s="62">
        <v>122123.60785714284</v>
      </c>
      <c r="U26" s="63">
        <v>152208.96666666665</v>
      </c>
      <c r="V26" s="64">
        <v>67969.962</v>
      </c>
      <c r="W26" s="4"/>
      <c r="AA26" s="42" t="s">
        <v>39</v>
      </c>
      <c r="AB26" s="43" t="s">
        <v>94</v>
      </c>
      <c r="AC26" s="71">
        <f t="shared" si="4"/>
        <v>8.021949727624966</v>
      </c>
      <c r="AD26" s="72">
        <f t="shared" si="2"/>
        <v>9.998170706863283</v>
      </c>
      <c r="AE26" s="73">
        <f t="shared" si="1"/>
        <v>4.464751964995999</v>
      </c>
      <c r="AF26" s="4"/>
    </row>
    <row r="27" spans="1:32" ht="27" customHeight="1">
      <c r="A27" s="4"/>
      <c r="B27" s="44" t="s">
        <v>40</v>
      </c>
      <c r="C27" s="45" t="s">
        <v>22</v>
      </c>
      <c r="D27" s="11">
        <f t="shared" si="3"/>
        <v>8581655.979999993</v>
      </c>
      <c r="E27" s="95">
        <v>6401582.229999994</v>
      </c>
      <c r="F27" s="96">
        <v>2180073.75</v>
      </c>
      <c r="G27" s="4"/>
      <c r="I27" s="4"/>
      <c r="J27" s="44" t="s">
        <v>40</v>
      </c>
      <c r="K27" s="45" t="s">
        <v>95</v>
      </c>
      <c r="L27" s="49">
        <f t="shared" si="0"/>
        <v>1466</v>
      </c>
      <c r="M27" s="49">
        <v>997</v>
      </c>
      <c r="N27" s="98">
        <v>469</v>
      </c>
      <c r="O27" s="4"/>
      <c r="P27" s="4"/>
      <c r="R27" s="44" t="s">
        <v>40</v>
      </c>
      <c r="S27" s="45" t="s">
        <v>95</v>
      </c>
      <c r="T27" s="68">
        <v>5853.789890859477</v>
      </c>
      <c r="U27" s="69">
        <v>6420.844764292872</v>
      </c>
      <c r="V27" s="70">
        <v>4648.344882729211</v>
      </c>
      <c r="W27" s="4"/>
      <c r="AA27" s="44" t="s">
        <v>40</v>
      </c>
      <c r="AB27" s="45" t="s">
        <v>95</v>
      </c>
      <c r="AC27" s="77">
        <f t="shared" si="4"/>
        <v>0.3845186777931193</v>
      </c>
      <c r="AD27" s="78">
        <f t="shared" si="2"/>
        <v>0.4217668869420712</v>
      </c>
      <c r="AE27" s="79">
        <f t="shared" si="1"/>
        <v>0.3053364506683753</v>
      </c>
      <c r="AF27" s="4"/>
    </row>
    <row r="28" spans="1:32" ht="6" customHeight="1">
      <c r="A28" s="4"/>
      <c r="B28" s="4"/>
      <c r="C28" s="12"/>
      <c r="D28" s="3"/>
      <c r="E28" s="3"/>
      <c r="F28" s="3"/>
      <c r="G28" s="4"/>
      <c r="I28" s="4"/>
      <c r="J28" s="46"/>
      <c r="K28" s="47"/>
      <c r="L28" s="48"/>
      <c r="M28" s="48"/>
      <c r="N28" s="48"/>
      <c r="O28" s="4"/>
      <c r="P28" s="4"/>
      <c r="R28" s="25"/>
      <c r="S28" s="12"/>
      <c r="T28" s="3"/>
      <c r="U28" s="3"/>
      <c r="V28" s="3"/>
      <c r="W28" s="4"/>
      <c r="AA28" s="25"/>
      <c r="AB28" s="12"/>
      <c r="AC28" s="3"/>
      <c r="AD28" s="3"/>
      <c r="AE28" s="3"/>
      <c r="AF28" s="4"/>
    </row>
    <row r="29" spans="1:32" ht="12" customHeight="1">
      <c r="A29" s="4"/>
      <c r="B29" s="16" t="s">
        <v>67</v>
      </c>
      <c r="G29" s="4"/>
      <c r="I29" s="4"/>
      <c r="J29" s="32" t="s">
        <v>102</v>
      </c>
      <c r="K29" s="50"/>
      <c r="O29" s="4"/>
      <c r="P29" s="4"/>
      <c r="R29" s="32" t="s">
        <v>113</v>
      </c>
      <c r="S29" s="12"/>
      <c r="T29" s="3"/>
      <c r="U29" s="3"/>
      <c r="V29" s="3"/>
      <c r="W29" s="4"/>
      <c r="AA29" s="32" t="s">
        <v>111</v>
      </c>
      <c r="AB29" s="12"/>
      <c r="AC29" s="3"/>
      <c r="AD29" s="3"/>
      <c r="AE29" s="3"/>
      <c r="AF29" s="4"/>
    </row>
    <row r="30" spans="1:32" ht="12" customHeight="1">
      <c r="A30" s="4"/>
      <c r="B30" s="16" t="s">
        <v>42</v>
      </c>
      <c r="G30" s="4"/>
      <c r="I30" s="4"/>
      <c r="J30" s="32" t="s">
        <v>103</v>
      </c>
      <c r="O30" s="4"/>
      <c r="P30" s="4"/>
      <c r="R30" s="32" t="s">
        <v>103</v>
      </c>
      <c r="S30" s="12"/>
      <c r="T30" s="3"/>
      <c r="U30" s="3"/>
      <c r="V30" s="3"/>
      <c r="W30" s="4"/>
      <c r="AA30" s="32" t="s">
        <v>105</v>
      </c>
      <c r="AB30" s="12"/>
      <c r="AC30" s="3"/>
      <c r="AD30" s="3"/>
      <c r="AE30" s="3"/>
      <c r="AF30" s="4"/>
    </row>
    <row r="31" spans="1:32" ht="16.5" customHeight="1">
      <c r="A31" s="4"/>
      <c r="G31" s="4"/>
      <c r="I31" s="4"/>
      <c r="O31" s="4"/>
      <c r="P31" s="4"/>
      <c r="R31" s="31" t="s">
        <v>67</v>
      </c>
      <c r="S31" s="12"/>
      <c r="T31" s="3"/>
      <c r="U31" s="3"/>
      <c r="V31" s="3"/>
      <c r="W31" s="4"/>
      <c r="AA31" s="31" t="s">
        <v>67</v>
      </c>
      <c r="AB31" s="12"/>
      <c r="AC31" s="3"/>
      <c r="AD31" s="3"/>
      <c r="AE31" s="3"/>
      <c r="AF31" s="4"/>
    </row>
    <row r="32" spans="1:32" ht="16.5" customHeight="1">
      <c r="A32" s="4"/>
      <c r="G32" s="4"/>
      <c r="I32" s="4"/>
      <c r="O32" s="4"/>
      <c r="P32" s="4"/>
      <c r="R32" s="31" t="s">
        <v>71</v>
      </c>
      <c r="S32" s="12"/>
      <c r="T32" s="3"/>
      <c r="U32" s="3"/>
      <c r="V32" s="3"/>
      <c r="W32" s="4"/>
      <c r="AA32" s="31" t="s">
        <v>71</v>
      </c>
      <c r="AB32" s="12"/>
      <c r="AC32" s="3"/>
      <c r="AD32" s="3"/>
      <c r="AE32" s="3"/>
      <c r="AF32" s="4"/>
    </row>
    <row r="33" spans="1:32" ht="16.5" customHeight="1">
      <c r="A33" s="4"/>
      <c r="G33" s="4"/>
      <c r="I33" s="4"/>
      <c r="O33" s="4"/>
      <c r="P33" s="4"/>
      <c r="R33" s="25"/>
      <c r="S33" s="12"/>
      <c r="T33" s="3"/>
      <c r="U33" s="3"/>
      <c r="V33" s="3"/>
      <c r="W33" s="4"/>
      <c r="AB33" s="12"/>
      <c r="AC33" s="3"/>
      <c r="AD33" s="3"/>
      <c r="AE33" s="3"/>
      <c r="AF33" s="4"/>
    </row>
    <row r="34" spans="1:32" ht="6.75" customHeight="1">
      <c r="A34" s="4"/>
      <c r="G34" s="4"/>
      <c r="I34" s="4"/>
      <c r="O34" s="4"/>
      <c r="P34" s="4"/>
      <c r="R34" s="25"/>
      <c r="S34" s="12"/>
      <c r="T34" s="3"/>
      <c r="U34" s="3"/>
      <c r="V34" s="3"/>
      <c r="W34" s="4"/>
      <c r="AB34" s="12"/>
      <c r="AC34" s="3"/>
      <c r="AD34" s="3"/>
      <c r="AE34" s="3"/>
      <c r="AF34" s="4"/>
    </row>
    <row r="35" spans="1:32" ht="12" customHeight="1">
      <c r="A35" s="4"/>
      <c r="G35" s="4"/>
      <c r="I35" s="4"/>
      <c r="O35" s="4"/>
      <c r="P35" s="4"/>
      <c r="R35" s="25"/>
      <c r="S35" s="12"/>
      <c r="T35" s="25"/>
      <c r="U35" s="25"/>
      <c r="V35" s="25"/>
      <c r="W35" s="4"/>
      <c r="AA35" s="25"/>
      <c r="AB35" s="12"/>
      <c r="AC35" s="25"/>
      <c r="AD35" s="25"/>
      <c r="AE35" s="25"/>
      <c r="AF35" s="4"/>
    </row>
    <row r="36" spans="1:32" ht="12" customHeight="1">
      <c r="A36" s="4"/>
      <c r="G36" s="4"/>
      <c r="I36" s="4"/>
      <c r="K36" s="33"/>
      <c r="L36" s="33"/>
      <c r="M36" s="33"/>
      <c r="O36" s="4"/>
      <c r="P36" s="4"/>
      <c r="R36" s="25"/>
      <c r="S36" s="12"/>
      <c r="T36" s="25"/>
      <c r="U36" s="25"/>
      <c r="V36" s="25"/>
      <c r="W36" s="4"/>
      <c r="AA36" s="25"/>
      <c r="AB36" s="12"/>
      <c r="AC36" s="25"/>
      <c r="AD36" s="25"/>
      <c r="AE36" s="25"/>
      <c r="AF36" s="4"/>
    </row>
    <row r="37" spans="11:31" ht="12" customHeight="1">
      <c r="K37" s="34"/>
      <c r="L37" s="35"/>
      <c r="M37" s="35"/>
      <c r="R37" s="26"/>
      <c r="S37" s="12"/>
      <c r="T37" s="26"/>
      <c r="U37" s="26"/>
      <c r="V37" s="26"/>
      <c r="AA37" s="26"/>
      <c r="AB37" s="12"/>
      <c r="AC37" s="26"/>
      <c r="AD37" s="26"/>
      <c r="AE37" s="26"/>
    </row>
    <row r="38" spans="11:31" ht="15">
      <c r="K38" s="34"/>
      <c r="L38" s="35"/>
      <c r="M38" s="35"/>
      <c r="R38" s="26"/>
      <c r="S38" s="26"/>
      <c r="T38" s="26"/>
      <c r="U38" s="26"/>
      <c r="V38" s="26"/>
      <c r="AA38" s="26"/>
      <c r="AB38" s="26"/>
      <c r="AC38" s="26"/>
      <c r="AD38" s="26"/>
      <c r="AE38" s="26"/>
    </row>
    <row r="39" spans="11:31" ht="15">
      <c r="K39" s="34"/>
      <c r="L39" s="35"/>
      <c r="M39" s="35"/>
      <c r="R39" s="26"/>
      <c r="S39" s="26"/>
      <c r="T39" s="26"/>
      <c r="U39" s="26"/>
      <c r="V39" s="26"/>
      <c r="AA39" s="26"/>
      <c r="AB39" s="26"/>
      <c r="AC39" s="26"/>
      <c r="AD39" s="26"/>
      <c r="AE39" s="26"/>
    </row>
    <row r="40" spans="11:31" ht="15">
      <c r="K40" s="34"/>
      <c r="L40" s="35"/>
      <c r="M40" s="35"/>
      <c r="R40" s="26"/>
      <c r="S40" s="26"/>
      <c r="T40" s="26"/>
      <c r="U40" s="26"/>
      <c r="V40" s="26"/>
      <c r="AA40" s="26"/>
      <c r="AB40" s="26"/>
      <c r="AC40" s="26"/>
      <c r="AD40" s="26"/>
      <c r="AE40" s="26"/>
    </row>
    <row r="41" spans="11:31" ht="15">
      <c r="K41" s="34"/>
      <c r="L41" s="35"/>
      <c r="M41" s="35"/>
      <c r="R41" s="26"/>
      <c r="S41" s="26"/>
      <c r="T41" s="26"/>
      <c r="U41" s="26"/>
      <c r="V41" s="26"/>
      <c r="AA41" s="26"/>
      <c r="AB41" s="26"/>
      <c r="AC41" s="26"/>
      <c r="AD41" s="26"/>
      <c r="AE41" s="26"/>
    </row>
    <row r="42" spans="11:13" ht="15">
      <c r="K42" s="34"/>
      <c r="L42" s="35"/>
      <c r="M42" s="35"/>
    </row>
    <row r="43" spans="11:13" ht="15">
      <c r="K43" s="34"/>
      <c r="L43" s="35"/>
      <c r="M43" s="35"/>
    </row>
    <row r="44" spans="11:13" ht="15">
      <c r="K44" s="34"/>
      <c r="L44" s="35"/>
      <c r="M44" s="35"/>
    </row>
    <row r="45" spans="11:13" ht="15">
      <c r="K45" s="34"/>
      <c r="L45" s="35"/>
      <c r="M45" s="35"/>
    </row>
    <row r="46" spans="11:13" ht="15">
      <c r="K46" s="34"/>
      <c r="L46" s="35"/>
      <c r="M46" s="35"/>
    </row>
    <row r="47" spans="11:13" ht="15">
      <c r="K47" s="34"/>
      <c r="L47" s="35"/>
      <c r="M47" s="35"/>
    </row>
    <row r="48" spans="11:13" ht="15">
      <c r="K48" s="34"/>
      <c r="L48" s="35"/>
      <c r="M48" s="35"/>
    </row>
    <row r="49" spans="11:13" ht="15">
      <c r="K49" s="34"/>
      <c r="L49" s="35"/>
      <c r="M49" s="35"/>
    </row>
    <row r="50" spans="11:13" ht="15">
      <c r="K50" s="34"/>
      <c r="L50" s="35"/>
      <c r="M50" s="35"/>
    </row>
    <row r="51" spans="11:13" ht="15">
      <c r="K51" s="34"/>
      <c r="L51" s="35"/>
      <c r="M51" s="35"/>
    </row>
    <row r="52" spans="11:13" ht="15">
      <c r="K52" s="34"/>
      <c r="L52" s="35"/>
      <c r="M52" s="35"/>
    </row>
    <row r="53" spans="11:13" ht="15">
      <c r="K53" s="34"/>
      <c r="L53" s="35"/>
      <c r="M53" s="35"/>
    </row>
  </sheetData>
  <sheetProtection/>
  <mergeCells count="8">
    <mergeCell ref="AA5:AB7"/>
    <mergeCell ref="AC5:AE5"/>
    <mergeCell ref="B5:C7"/>
    <mergeCell ref="D5:F5"/>
    <mergeCell ref="J5:K7"/>
    <mergeCell ref="L5:N5"/>
    <mergeCell ref="R5:S7"/>
    <mergeCell ref="T5:V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&amp;CV-2-4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"/>
  <sheetViews>
    <sheetView showGridLines="0" workbookViewId="0" topLeftCell="Q1">
      <selection activeCell="Q1" sqref="Q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4" customWidth="1"/>
    <col min="11" max="11" width="28.8515625" style="4" customWidth="1"/>
    <col min="12" max="14" width="11.7109375" style="4" customWidth="1"/>
    <col min="15" max="15" width="2.7109375" style="1" customWidth="1"/>
    <col min="16" max="16" width="8.421875" style="1" customWidth="1"/>
    <col min="17" max="17" width="1.421875" style="1" customWidth="1"/>
    <col min="18" max="18" width="9.57421875" style="1" customWidth="1"/>
    <col min="19" max="19" width="37.28125" style="1" customWidth="1"/>
    <col min="20" max="20" width="13.7109375" style="1" customWidth="1"/>
    <col min="21" max="21" width="12.7109375" style="1" customWidth="1"/>
    <col min="22" max="22" width="13.7109375" style="1" customWidth="1"/>
    <col min="23" max="23" width="2.140625" style="1" customWidth="1"/>
    <col min="24" max="24" width="6.8515625" style="1" customWidth="1"/>
    <col min="25" max="16384" width="9.140625" style="1" customWidth="1"/>
  </cols>
  <sheetData>
    <row r="1" spans="1:23" ht="9" customHeight="1">
      <c r="A1" s="4"/>
      <c r="B1" s="4"/>
      <c r="C1" s="4"/>
      <c r="D1" s="4"/>
      <c r="E1" s="4"/>
      <c r="F1" s="4"/>
      <c r="G1" s="4"/>
      <c r="I1" s="4"/>
      <c r="O1" s="4"/>
      <c r="P1" s="4"/>
      <c r="R1" s="4"/>
      <c r="S1" s="4"/>
      <c r="T1" s="4"/>
      <c r="U1" s="4"/>
      <c r="V1" s="4"/>
      <c r="W1" s="4"/>
    </row>
    <row r="2" spans="1:23" ht="15" customHeight="1">
      <c r="A2" s="4"/>
      <c r="B2" s="4" t="s">
        <v>66</v>
      </c>
      <c r="C2" s="5"/>
      <c r="D2" s="5"/>
      <c r="E2" s="5"/>
      <c r="F2" s="5"/>
      <c r="G2" s="4"/>
      <c r="I2" s="4"/>
      <c r="J2" s="5" t="s">
        <v>109</v>
      </c>
      <c r="K2" s="5"/>
      <c r="L2" s="5"/>
      <c r="M2" s="5"/>
      <c r="N2" s="5"/>
      <c r="O2" s="4"/>
      <c r="P2" s="4"/>
      <c r="R2" s="5" t="s">
        <v>119</v>
      </c>
      <c r="S2" s="5"/>
      <c r="T2" s="5"/>
      <c r="U2" s="5"/>
      <c r="V2" s="5"/>
      <c r="W2" s="4"/>
    </row>
    <row r="3" spans="1:23" ht="15" customHeight="1">
      <c r="A3" s="4"/>
      <c r="B3" s="4" t="s">
        <v>121</v>
      </c>
      <c r="C3" s="5"/>
      <c r="D3" s="5"/>
      <c r="E3" s="5"/>
      <c r="F3" s="5"/>
      <c r="G3" s="4"/>
      <c r="I3" s="4"/>
      <c r="J3" s="5" t="s">
        <v>128</v>
      </c>
      <c r="K3" s="5"/>
      <c r="L3" s="5"/>
      <c r="M3" s="5"/>
      <c r="N3" s="5"/>
      <c r="O3" s="4"/>
      <c r="P3" s="4"/>
      <c r="R3" s="5" t="s">
        <v>127</v>
      </c>
      <c r="S3" s="5"/>
      <c r="T3" s="5"/>
      <c r="U3" s="5"/>
      <c r="V3" s="5"/>
      <c r="W3" s="4"/>
    </row>
    <row r="4" spans="1:23" ht="13.5" customHeight="1">
      <c r="A4" s="4"/>
      <c r="B4" s="4"/>
      <c r="C4" s="5"/>
      <c r="D4" s="5"/>
      <c r="E4" s="5"/>
      <c r="F4" s="5"/>
      <c r="G4" s="4"/>
      <c r="I4" s="4"/>
      <c r="J4" s="5"/>
      <c r="K4" s="5"/>
      <c r="L4" s="5"/>
      <c r="M4" s="5"/>
      <c r="N4" s="57" t="s">
        <v>73</v>
      </c>
      <c r="O4" s="4"/>
      <c r="P4" s="4"/>
      <c r="R4" s="4"/>
      <c r="S4" s="5"/>
      <c r="T4" s="5"/>
      <c r="U4" s="5"/>
      <c r="V4" s="5"/>
      <c r="W4" s="4"/>
    </row>
    <row r="5" spans="1:23" ht="18.75" customHeight="1">
      <c r="A5" s="4"/>
      <c r="B5" s="103" t="s">
        <v>41</v>
      </c>
      <c r="C5" s="104"/>
      <c r="D5" s="100" t="s">
        <v>3</v>
      </c>
      <c r="E5" s="101"/>
      <c r="F5" s="102"/>
      <c r="G5" s="4"/>
      <c r="I5" s="4"/>
      <c r="J5" s="103" t="s">
        <v>43</v>
      </c>
      <c r="K5" s="104"/>
      <c r="L5" s="100" t="s">
        <v>44</v>
      </c>
      <c r="M5" s="101"/>
      <c r="N5" s="102"/>
      <c r="O5" s="4"/>
      <c r="P5" s="4"/>
      <c r="R5" s="103" t="s">
        <v>74</v>
      </c>
      <c r="S5" s="104"/>
      <c r="T5" s="100" t="s">
        <v>69</v>
      </c>
      <c r="U5" s="101"/>
      <c r="V5" s="102"/>
      <c r="W5" s="4"/>
    </row>
    <row r="6" spans="1:23" ht="29.25" customHeight="1">
      <c r="A6" s="4"/>
      <c r="B6" s="105"/>
      <c r="C6" s="106"/>
      <c r="D6" s="9" t="s">
        <v>4</v>
      </c>
      <c r="E6" s="7" t="s">
        <v>0</v>
      </c>
      <c r="F6" s="8" t="s">
        <v>1</v>
      </c>
      <c r="G6" s="4"/>
      <c r="I6" s="4"/>
      <c r="J6" s="107"/>
      <c r="K6" s="108"/>
      <c r="L6" s="28" t="s">
        <v>45</v>
      </c>
      <c r="M6" s="29" t="s">
        <v>0</v>
      </c>
      <c r="N6" s="30" t="s">
        <v>1</v>
      </c>
      <c r="O6" s="4"/>
      <c r="P6" s="4"/>
      <c r="R6" s="105"/>
      <c r="S6" s="106"/>
      <c r="T6" s="9" t="s">
        <v>75</v>
      </c>
      <c r="U6" s="7" t="s">
        <v>0</v>
      </c>
      <c r="V6" s="8" t="s">
        <v>1</v>
      </c>
      <c r="W6" s="4"/>
    </row>
    <row r="7" spans="1:23" ht="15" customHeight="1">
      <c r="A7" s="4"/>
      <c r="B7" s="107"/>
      <c r="C7" s="108"/>
      <c r="D7" s="10"/>
      <c r="E7" s="13" t="s">
        <v>5</v>
      </c>
      <c r="F7" s="14"/>
      <c r="G7" s="4"/>
      <c r="I7" s="4"/>
      <c r="J7" s="40"/>
      <c r="K7" s="41"/>
      <c r="L7" s="59"/>
      <c r="M7" s="60" t="s">
        <v>117</v>
      </c>
      <c r="N7" s="61"/>
      <c r="O7" s="4"/>
      <c r="P7" s="4"/>
      <c r="R7" s="107"/>
      <c r="S7" s="108"/>
      <c r="T7" s="10"/>
      <c r="U7" s="13" t="s">
        <v>98</v>
      </c>
      <c r="V7" s="14"/>
      <c r="W7" s="4"/>
    </row>
    <row r="8" spans="1:23" ht="6.75" customHeight="1">
      <c r="A8" s="4"/>
      <c r="B8" s="40"/>
      <c r="C8" s="41"/>
      <c r="D8" s="15"/>
      <c r="E8" s="3"/>
      <c r="F8" s="17"/>
      <c r="G8" s="4"/>
      <c r="I8" s="4"/>
      <c r="J8" s="42"/>
      <c r="K8" s="43"/>
      <c r="L8" s="23"/>
      <c r="M8" s="23"/>
      <c r="N8" s="24"/>
      <c r="O8" s="4"/>
      <c r="P8" s="4"/>
      <c r="R8" s="40"/>
      <c r="S8" s="41"/>
      <c r="T8" s="15"/>
      <c r="U8" s="3"/>
      <c r="V8" s="17"/>
      <c r="W8" s="4"/>
    </row>
    <row r="9" spans="1:23" ht="15">
      <c r="A9" s="4"/>
      <c r="B9" s="42" t="s">
        <v>23</v>
      </c>
      <c r="C9" s="43"/>
      <c r="D9" s="15">
        <f>SUM(D11:D27)</f>
        <v>368687119.1549999</v>
      </c>
      <c r="E9" s="3">
        <f>SUM(E11:E27)</f>
        <v>201293124.91399994</v>
      </c>
      <c r="F9" s="17">
        <f>SUM(F11:F27)</f>
        <v>167393994.24099994</v>
      </c>
      <c r="G9" s="4"/>
      <c r="I9" s="4"/>
      <c r="J9" s="42" t="s">
        <v>48</v>
      </c>
      <c r="K9" s="43"/>
      <c r="L9" s="23">
        <f>M9+N9</f>
        <v>57900.999999999935</v>
      </c>
      <c r="M9" s="23">
        <f>SUM(M11:M27)</f>
        <v>30912.99999999997</v>
      </c>
      <c r="N9" s="24">
        <f>SUM(N11:N27)</f>
        <v>26987.999999999964</v>
      </c>
      <c r="O9" s="4"/>
      <c r="P9" s="4"/>
      <c r="R9" s="42" t="s">
        <v>78</v>
      </c>
      <c r="S9" s="47"/>
      <c r="T9" s="89">
        <f>D9/L9</f>
        <v>6367.543205730477</v>
      </c>
      <c r="U9" s="90">
        <f>E9/M9</f>
        <v>6511.601103548674</v>
      </c>
      <c r="V9" s="91">
        <f>F9/N9</f>
        <v>6202.534246368762</v>
      </c>
      <c r="W9" s="4"/>
    </row>
    <row r="10" spans="1:23" ht="6" customHeight="1">
      <c r="A10" s="4"/>
      <c r="B10" s="42"/>
      <c r="C10" s="43"/>
      <c r="D10" s="15"/>
      <c r="E10" s="3"/>
      <c r="F10" s="17"/>
      <c r="G10" s="4"/>
      <c r="I10" s="4"/>
      <c r="J10" s="42"/>
      <c r="K10" s="43"/>
      <c r="L10" s="23"/>
      <c r="M10" s="23"/>
      <c r="N10" s="24"/>
      <c r="O10" s="4"/>
      <c r="P10" s="4"/>
      <c r="R10" s="42"/>
      <c r="S10" s="43"/>
      <c r="T10" s="89"/>
      <c r="U10" s="90"/>
      <c r="V10" s="91"/>
      <c r="W10" s="4"/>
    </row>
    <row r="11" spans="1:23" ht="21.75" customHeight="1">
      <c r="A11" s="4"/>
      <c r="B11" s="42" t="s">
        <v>24</v>
      </c>
      <c r="C11" s="43" t="s">
        <v>6</v>
      </c>
      <c r="D11" s="15">
        <f>E11+F11</f>
        <v>9000</v>
      </c>
      <c r="E11" s="3">
        <v>0</v>
      </c>
      <c r="F11" s="17">
        <v>9000</v>
      </c>
      <c r="G11" s="4"/>
      <c r="I11" s="4"/>
      <c r="J11" s="42" t="s">
        <v>24</v>
      </c>
      <c r="K11" s="43" t="s">
        <v>49</v>
      </c>
      <c r="L11" s="48">
        <f aca="true" t="shared" si="0" ref="L11:L27">M11+N11</f>
        <v>6</v>
      </c>
      <c r="M11" s="48">
        <v>0</v>
      </c>
      <c r="N11" s="97">
        <v>6</v>
      </c>
      <c r="O11" s="4"/>
      <c r="P11" s="4"/>
      <c r="R11" s="42" t="s">
        <v>24</v>
      </c>
      <c r="S11" s="43" t="s">
        <v>79</v>
      </c>
      <c r="T11" s="89">
        <f>D11/L11</f>
        <v>1500</v>
      </c>
      <c r="U11" s="90" t="s">
        <v>118</v>
      </c>
      <c r="V11" s="91">
        <f aca="true" t="shared" si="1" ref="T11:V27">F11/N11</f>
        <v>1500</v>
      </c>
      <c r="W11" s="4"/>
    </row>
    <row r="12" spans="1:23" ht="20.25" customHeight="1">
      <c r="A12" s="4"/>
      <c r="B12" s="42" t="s">
        <v>25</v>
      </c>
      <c r="C12" s="43" t="s">
        <v>7</v>
      </c>
      <c r="D12" s="15">
        <f>E12+F12</f>
        <v>73644727.86099996</v>
      </c>
      <c r="E12" s="3">
        <v>58466822.379999965</v>
      </c>
      <c r="F12" s="17">
        <v>15177905.480999991</v>
      </c>
      <c r="G12" s="4"/>
      <c r="I12" s="4"/>
      <c r="J12" s="42" t="s">
        <v>25</v>
      </c>
      <c r="K12" s="43" t="s">
        <v>50</v>
      </c>
      <c r="L12" s="48">
        <f t="shared" si="0"/>
        <v>12505.000000000011</v>
      </c>
      <c r="M12" s="48">
        <v>8391.000000000013</v>
      </c>
      <c r="N12" s="97">
        <v>4113.999999999998</v>
      </c>
      <c r="O12" s="4"/>
      <c r="P12" s="4"/>
      <c r="R12" s="42" t="s">
        <v>25</v>
      </c>
      <c r="S12" s="43" t="s">
        <v>80</v>
      </c>
      <c r="T12" s="89">
        <f t="shared" si="1"/>
        <v>5889.222539864046</v>
      </c>
      <c r="U12" s="90">
        <f t="shared" si="1"/>
        <v>6967.801499225346</v>
      </c>
      <c r="V12" s="91">
        <f t="shared" si="1"/>
        <v>3689.330452357802</v>
      </c>
      <c r="W12" s="4"/>
    </row>
    <row r="13" spans="1:23" ht="27.75" customHeight="1">
      <c r="A13" s="4"/>
      <c r="B13" s="42" t="s">
        <v>26</v>
      </c>
      <c r="C13" s="43" t="s">
        <v>8</v>
      </c>
      <c r="D13" s="15">
        <f>E13+F13</f>
        <v>3139200.24</v>
      </c>
      <c r="E13" s="3">
        <v>2111497.74</v>
      </c>
      <c r="F13" s="17">
        <v>1027702.4999999998</v>
      </c>
      <c r="G13" s="4"/>
      <c r="I13" s="4"/>
      <c r="J13" s="42" t="s">
        <v>26</v>
      </c>
      <c r="K13" s="43" t="s">
        <v>51</v>
      </c>
      <c r="L13" s="48">
        <f t="shared" si="0"/>
        <v>679.9999999999992</v>
      </c>
      <c r="M13" s="48">
        <v>559.9999999999992</v>
      </c>
      <c r="N13" s="97">
        <v>120</v>
      </c>
      <c r="O13" s="4"/>
      <c r="P13" s="4"/>
      <c r="R13" s="42" t="s">
        <v>26</v>
      </c>
      <c r="S13" s="43" t="s">
        <v>81</v>
      </c>
      <c r="T13" s="89">
        <f t="shared" si="1"/>
        <v>4616.470941176476</v>
      </c>
      <c r="U13" s="90">
        <f t="shared" si="1"/>
        <v>3770.5316785714344</v>
      </c>
      <c r="V13" s="91">
        <f t="shared" si="1"/>
        <v>8564.187499999998</v>
      </c>
      <c r="W13" s="4"/>
    </row>
    <row r="14" spans="1:23" ht="45" customHeight="1">
      <c r="A14" s="4"/>
      <c r="B14" s="42" t="s">
        <v>27</v>
      </c>
      <c r="C14" s="43" t="s">
        <v>9</v>
      </c>
      <c r="D14" s="15">
        <f aca="true" t="shared" si="2" ref="D14:D27">E14+F14</f>
        <v>468408.74999999994</v>
      </c>
      <c r="E14" s="3">
        <v>406567.49999999994</v>
      </c>
      <c r="F14" s="17">
        <v>61841.25</v>
      </c>
      <c r="G14" s="4"/>
      <c r="I14" s="4"/>
      <c r="J14" s="42" t="s">
        <v>27</v>
      </c>
      <c r="K14" s="43" t="s">
        <v>52</v>
      </c>
      <c r="L14" s="48">
        <f t="shared" si="0"/>
        <v>100</v>
      </c>
      <c r="M14" s="48">
        <v>88</v>
      </c>
      <c r="N14" s="97">
        <v>12</v>
      </c>
      <c r="O14" s="4"/>
      <c r="P14" s="4"/>
      <c r="R14" s="42" t="s">
        <v>27</v>
      </c>
      <c r="S14" s="43" t="s">
        <v>82</v>
      </c>
      <c r="T14" s="89">
        <f t="shared" si="1"/>
        <v>4684.0875</v>
      </c>
      <c r="U14" s="90">
        <f t="shared" si="1"/>
        <v>4620.085227272727</v>
      </c>
      <c r="V14" s="91">
        <f t="shared" si="1"/>
        <v>5153.4375</v>
      </c>
      <c r="W14" s="4"/>
    </row>
    <row r="15" spans="1:23" ht="16.5" customHeight="1">
      <c r="A15" s="4"/>
      <c r="B15" s="42" t="s">
        <v>28</v>
      </c>
      <c r="C15" s="43" t="s">
        <v>10</v>
      </c>
      <c r="D15" s="15">
        <f t="shared" si="2"/>
        <v>212740</v>
      </c>
      <c r="E15" s="3">
        <v>212740</v>
      </c>
      <c r="F15" s="17">
        <v>0</v>
      </c>
      <c r="G15" s="4"/>
      <c r="I15" s="4"/>
      <c r="J15" s="42" t="s">
        <v>28</v>
      </c>
      <c r="K15" s="43" t="s">
        <v>53</v>
      </c>
      <c r="L15" s="48">
        <f t="shared" si="0"/>
        <v>30</v>
      </c>
      <c r="M15" s="48">
        <v>30</v>
      </c>
      <c r="N15" s="97">
        <v>0</v>
      </c>
      <c r="O15" s="4"/>
      <c r="P15" s="4"/>
      <c r="R15" s="42" t="s">
        <v>28</v>
      </c>
      <c r="S15" s="43" t="s">
        <v>83</v>
      </c>
      <c r="T15" s="89">
        <f t="shared" si="1"/>
        <v>7091.333333333333</v>
      </c>
      <c r="U15" s="90">
        <f t="shared" si="1"/>
        <v>7091.333333333333</v>
      </c>
      <c r="V15" s="91" t="s">
        <v>118</v>
      </c>
      <c r="W15" s="4"/>
    </row>
    <row r="16" spans="1:23" ht="39.75" customHeight="1">
      <c r="A16" s="4"/>
      <c r="B16" s="42" t="s">
        <v>29</v>
      </c>
      <c r="C16" s="43" t="s">
        <v>11</v>
      </c>
      <c r="D16" s="15">
        <f>E16+F16</f>
        <v>219463189.25399995</v>
      </c>
      <c r="E16" s="3">
        <v>97814204.584</v>
      </c>
      <c r="F16" s="17">
        <v>121648984.66999994</v>
      </c>
      <c r="G16" s="4"/>
      <c r="I16" s="4"/>
      <c r="J16" s="42" t="s">
        <v>29</v>
      </c>
      <c r="K16" s="43" t="s">
        <v>54</v>
      </c>
      <c r="L16" s="48">
        <f t="shared" si="0"/>
        <v>27636.999999999924</v>
      </c>
      <c r="M16" s="48">
        <v>11382.99999999996</v>
      </c>
      <c r="N16" s="97">
        <v>16253.999999999964</v>
      </c>
      <c r="O16" s="4"/>
      <c r="P16" s="4"/>
      <c r="R16" s="42" t="s">
        <v>29</v>
      </c>
      <c r="S16" s="43" t="s">
        <v>84</v>
      </c>
      <c r="T16" s="89">
        <f t="shared" si="1"/>
        <v>7940.919392625848</v>
      </c>
      <c r="U16" s="90">
        <f t="shared" si="1"/>
        <v>8593.00751858037</v>
      </c>
      <c r="V16" s="91">
        <f t="shared" si="1"/>
        <v>7484.249087609217</v>
      </c>
      <c r="W16" s="4"/>
    </row>
    <row r="17" spans="1:23" ht="20.25" customHeight="1">
      <c r="A17" s="4"/>
      <c r="B17" s="42" t="s">
        <v>30</v>
      </c>
      <c r="C17" s="43" t="s">
        <v>12</v>
      </c>
      <c r="D17" s="15">
        <f>E17+F17</f>
        <v>625555</v>
      </c>
      <c r="E17" s="3">
        <v>518757.5</v>
      </c>
      <c r="F17" s="17">
        <v>106797.5</v>
      </c>
      <c r="G17" s="4"/>
      <c r="I17" s="4"/>
      <c r="J17" s="42" t="s">
        <v>30</v>
      </c>
      <c r="K17" s="43" t="s">
        <v>55</v>
      </c>
      <c r="L17" s="48">
        <f t="shared" si="0"/>
        <v>113</v>
      </c>
      <c r="M17" s="48">
        <v>82</v>
      </c>
      <c r="N17" s="97">
        <v>30.999999999999996</v>
      </c>
      <c r="O17" s="4"/>
      <c r="P17" s="4"/>
      <c r="R17" s="42" t="s">
        <v>30</v>
      </c>
      <c r="S17" s="43" t="s">
        <v>85</v>
      </c>
      <c r="T17" s="89">
        <f t="shared" si="1"/>
        <v>5535.884955752213</v>
      </c>
      <c r="U17" s="90">
        <f t="shared" si="1"/>
        <v>6326.3109756097565</v>
      </c>
      <c r="V17" s="91">
        <f t="shared" si="1"/>
        <v>3445.0806451612907</v>
      </c>
      <c r="W17" s="4"/>
    </row>
    <row r="18" spans="1:23" ht="32.25" customHeight="1">
      <c r="A18" s="4"/>
      <c r="B18" s="42" t="s">
        <v>31</v>
      </c>
      <c r="C18" s="43" t="s">
        <v>13</v>
      </c>
      <c r="D18" s="15">
        <f t="shared" si="2"/>
        <v>29137303.599999994</v>
      </c>
      <c r="E18" s="3">
        <v>12336904.749999994</v>
      </c>
      <c r="F18" s="17">
        <v>16800398.849999998</v>
      </c>
      <c r="G18" s="4"/>
      <c r="I18" s="4"/>
      <c r="J18" s="42" t="s">
        <v>31</v>
      </c>
      <c r="K18" s="43" t="s">
        <v>56</v>
      </c>
      <c r="L18" s="48">
        <f t="shared" si="0"/>
        <v>7023</v>
      </c>
      <c r="M18" s="48">
        <v>2868.9999999999995</v>
      </c>
      <c r="N18" s="97">
        <v>4154</v>
      </c>
      <c r="O18" s="4"/>
      <c r="P18" s="4"/>
      <c r="R18" s="42" t="s">
        <v>31</v>
      </c>
      <c r="S18" s="43" t="s">
        <v>86</v>
      </c>
      <c r="T18" s="89">
        <f t="shared" si="1"/>
        <v>4148.840039869001</v>
      </c>
      <c r="U18" s="90">
        <f t="shared" si="1"/>
        <v>4300.07136632973</v>
      </c>
      <c r="V18" s="91">
        <f t="shared" si="1"/>
        <v>4044.3906716417905</v>
      </c>
      <c r="W18" s="4"/>
    </row>
    <row r="19" spans="1:23" ht="21.75" customHeight="1">
      <c r="A19" s="4"/>
      <c r="B19" s="42" t="s">
        <v>32</v>
      </c>
      <c r="C19" s="43" t="s">
        <v>14</v>
      </c>
      <c r="D19" s="15">
        <f t="shared" si="2"/>
        <v>646595</v>
      </c>
      <c r="E19" s="3">
        <v>639440</v>
      </c>
      <c r="F19" s="17">
        <v>7155</v>
      </c>
      <c r="G19" s="4"/>
      <c r="I19" s="4"/>
      <c r="J19" s="42" t="s">
        <v>32</v>
      </c>
      <c r="K19" s="43" t="s">
        <v>57</v>
      </c>
      <c r="L19" s="48">
        <f t="shared" si="0"/>
        <v>64.99999999999999</v>
      </c>
      <c r="M19" s="48">
        <v>58.999999999999986</v>
      </c>
      <c r="N19" s="97">
        <v>6</v>
      </c>
      <c r="O19" s="4"/>
      <c r="P19" s="4"/>
      <c r="R19" s="42" t="s">
        <v>32</v>
      </c>
      <c r="S19" s="43" t="s">
        <v>87</v>
      </c>
      <c r="T19" s="89">
        <f t="shared" si="1"/>
        <v>9947.615384615387</v>
      </c>
      <c r="U19" s="90">
        <f t="shared" si="1"/>
        <v>10837.966101694918</v>
      </c>
      <c r="V19" s="91">
        <f t="shared" si="1"/>
        <v>1192.5</v>
      </c>
      <c r="W19" s="4"/>
    </row>
    <row r="20" spans="1:23" ht="24" customHeight="1">
      <c r="A20" s="4"/>
      <c r="B20" s="42" t="s">
        <v>33</v>
      </c>
      <c r="C20" s="43" t="s">
        <v>15</v>
      </c>
      <c r="D20" s="15">
        <f t="shared" si="2"/>
        <v>19353500.000000004</v>
      </c>
      <c r="E20" s="3">
        <v>11647747.500000002</v>
      </c>
      <c r="F20" s="17">
        <v>7705752.500000001</v>
      </c>
      <c r="G20" s="4"/>
      <c r="I20" s="4"/>
      <c r="J20" s="42" t="s">
        <v>33</v>
      </c>
      <c r="K20" s="43" t="s">
        <v>58</v>
      </c>
      <c r="L20" s="48">
        <f t="shared" si="0"/>
        <v>358</v>
      </c>
      <c r="M20" s="48">
        <v>109.00000000000001</v>
      </c>
      <c r="N20" s="97">
        <v>249</v>
      </c>
      <c r="O20" s="4"/>
      <c r="P20" s="4"/>
      <c r="R20" s="42" t="s">
        <v>33</v>
      </c>
      <c r="S20" s="43" t="s">
        <v>88</v>
      </c>
      <c r="T20" s="89">
        <f t="shared" si="1"/>
        <v>54060.0558659218</v>
      </c>
      <c r="U20" s="90">
        <f t="shared" si="1"/>
        <v>106860.06880733946</v>
      </c>
      <c r="V20" s="91">
        <f t="shared" si="1"/>
        <v>30946.797188755023</v>
      </c>
      <c r="W20" s="4"/>
    </row>
    <row r="21" spans="1:23" ht="24.75" customHeight="1">
      <c r="A21" s="4"/>
      <c r="B21" s="42" t="s">
        <v>34</v>
      </c>
      <c r="C21" s="43" t="s">
        <v>16</v>
      </c>
      <c r="D21" s="15">
        <f t="shared" si="2"/>
        <v>0</v>
      </c>
      <c r="E21" s="3">
        <v>0</v>
      </c>
      <c r="F21" s="17">
        <v>0</v>
      </c>
      <c r="G21" s="4"/>
      <c r="I21" s="4"/>
      <c r="J21" s="42" t="s">
        <v>34</v>
      </c>
      <c r="K21" s="43" t="s">
        <v>59</v>
      </c>
      <c r="L21" s="48">
        <f t="shared" si="0"/>
        <v>0</v>
      </c>
      <c r="M21" s="48">
        <v>0</v>
      </c>
      <c r="N21" s="97">
        <v>0</v>
      </c>
      <c r="O21" s="4"/>
      <c r="P21" s="4"/>
      <c r="R21" s="42" t="s">
        <v>34</v>
      </c>
      <c r="S21" s="43" t="s">
        <v>89</v>
      </c>
      <c r="T21" s="90" t="s">
        <v>118</v>
      </c>
      <c r="U21" s="90" t="s">
        <v>118</v>
      </c>
      <c r="V21" s="91" t="s">
        <v>118</v>
      </c>
      <c r="W21" s="4"/>
    </row>
    <row r="22" spans="1:23" ht="35.25" customHeight="1">
      <c r="A22" s="4"/>
      <c r="B22" s="42" t="s">
        <v>35</v>
      </c>
      <c r="C22" s="43" t="s">
        <v>17</v>
      </c>
      <c r="D22" s="15">
        <f t="shared" si="2"/>
        <v>239470.49999999997</v>
      </c>
      <c r="E22" s="3">
        <v>195087.99999999997</v>
      </c>
      <c r="F22" s="17">
        <v>44382.5</v>
      </c>
      <c r="G22" s="4"/>
      <c r="I22" s="4"/>
      <c r="J22" s="42" t="s">
        <v>35</v>
      </c>
      <c r="K22" s="43" t="s">
        <v>60</v>
      </c>
      <c r="L22" s="48">
        <f t="shared" si="0"/>
        <v>79</v>
      </c>
      <c r="M22" s="48">
        <v>63.00000000000001</v>
      </c>
      <c r="N22" s="97">
        <v>16</v>
      </c>
      <c r="O22" s="4"/>
      <c r="P22" s="4"/>
      <c r="R22" s="42" t="s">
        <v>35</v>
      </c>
      <c r="S22" s="43" t="s">
        <v>90</v>
      </c>
      <c r="T22" s="89">
        <f t="shared" si="1"/>
        <v>3031.2721518987337</v>
      </c>
      <c r="U22" s="90">
        <f t="shared" si="1"/>
        <v>3096.63492063492</v>
      </c>
      <c r="V22" s="91">
        <f t="shared" si="1"/>
        <v>2773.90625</v>
      </c>
      <c r="W22" s="4"/>
    </row>
    <row r="23" spans="1:23" ht="33" customHeight="1">
      <c r="A23" s="4"/>
      <c r="B23" s="42" t="s">
        <v>36</v>
      </c>
      <c r="C23" s="43" t="s">
        <v>18</v>
      </c>
      <c r="D23" s="15">
        <f t="shared" si="2"/>
        <v>2935702.2500000005</v>
      </c>
      <c r="E23" s="3">
        <v>1715626.7500000005</v>
      </c>
      <c r="F23" s="17">
        <v>1220075.5</v>
      </c>
      <c r="G23" s="4"/>
      <c r="I23" s="4"/>
      <c r="J23" s="42" t="s">
        <v>36</v>
      </c>
      <c r="K23" s="43" t="s">
        <v>61</v>
      </c>
      <c r="L23" s="48">
        <f t="shared" si="0"/>
        <v>776</v>
      </c>
      <c r="M23" s="48">
        <v>470</v>
      </c>
      <c r="N23" s="97">
        <v>305.99999999999994</v>
      </c>
      <c r="O23" s="4"/>
      <c r="P23" s="4"/>
      <c r="R23" s="42" t="s">
        <v>36</v>
      </c>
      <c r="S23" s="43" t="s">
        <v>91</v>
      </c>
      <c r="T23" s="89">
        <f t="shared" si="1"/>
        <v>3783.1214561855677</v>
      </c>
      <c r="U23" s="90">
        <f t="shared" si="1"/>
        <v>3650.269680851065</v>
      </c>
      <c r="V23" s="91">
        <f t="shared" si="1"/>
        <v>3987.174836601308</v>
      </c>
      <c r="W23" s="4"/>
    </row>
    <row r="24" spans="1:23" ht="24.75" customHeight="1">
      <c r="A24" s="4"/>
      <c r="B24" s="42" t="s">
        <v>37</v>
      </c>
      <c r="C24" s="43" t="s">
        <v>19</v>
      </c>
      <c r="D24" s="15">
        <f t="shared" si="2"/>
        <v>4759765.199999999</v>
      </c>
      <c r="E24" s="3">
        <v>4362281.4799999995</v>
      </c>
      <c r="F24" s="17">
        <v>397483.72000000003</v>
      </c>
      <c r="G24" s="4"/>
      <c r="I24" s="4"/>
      <c r="J24" s="42" t="s">
        <v>37</v>
      </c>
      <c r="K24" s="43" t="s">
        <v>62</v>
      </c>
      <c r="L24" s="48">
        <f t="shared" si="0"/>
        <v>4361.000000000002</v>
      </c>
      <c r="M24" s="48">
        <v>3972.000000000002</v>
      </c>
      <c r="N24" s="97">
        <v>388.9999999999999</v>
      </c>
      <c r="O24" s="4"/>
      <c r="P24" s="4"/>
      <c r="R24" s="42" t="s">
        <v>37</v>
      </c>
      <c r="S24" s="43" t="s">
        <v>92</v>
      </c>
      <c r="T24" s="89">
        <f t="shared" si="1"/>
        <v>1091.4389360238472</v>
      </c>
      <c r="U24" s="90">
        <f t="shared" si="1"/>
        <v>1098.258177240684</v>
      </c>
      <c r="V24" s="91">
        <f t="shared" si="1"/>
        <v>1021.8090488431881</v>
      </c>
      <c r="W24" s="4"/>
    </row>
    <row r="25" spans="1:23" ht="30">
      <c r="A25" s="4"/>
      <c r="B25" s="42" t="s">
        <v>38</v>
      </c>
      <c r="C25" s="43" t="s">
        <v>20</v>
      </c>
      <c r="D25" s="15">
        <f t="shared" si="2"/>
        <v>2050844.5</v>
      </c>
      <c r="E25" s="3">
        <v>1724103.1</v>
      </c>
      <c r="F25" s="17">
        <v>326741.4</v>
      </c>
      <c r="G25" s="4"/>
      <c r="I25" s="4"/>
      <c r="J25" s="42" t="s">
        <v>38</v>
      </c>
      <c r="K25" s="43" t="s">
        <v>63</v>
      </c>
      <c r="L25" s="48">
        <f t="shared" si="0"/>
        <v>849.9999999999999</v>
      </c>
      <c r="M25" s="48">
        <v>751.9999999999999</v>
      </c>
      <c r="N25" s="97">
        <v>98</v>
      </c>
      <c r="O25" s="4"/>
      <c r="P25" s="4"/>
      <c r="R25" s="42" t="s">
        <v>38</v>
      </c>
      <c r="S25" s="43" t="s">
        <v>93</v>
      </c>
      <c r="T25" s="89">
        <f t="shared" si="1"/>
        <v>2412.758235294118</v>
      </c>
      <c r="U25" s="90">
        <f t="shared" si="1"/>
        <v>2292.6902925531917</v>
      </c>
      <c r="V25" s="91">
        <f t="shared" si="1"/>
        <v>3334.095918367347</v>
      </c>
      <c r="W25" s="4"/>
    </row>
    <row r="26" spans="1:23" ht="15" customHeight="1">
      <c r="A26" s="4"/>
      <c r="B26" s="42" t="s">
        <v>39</v>
      </c>
      <c r="C26" s="43" t="s">
        <v>21</v>
      </c>
      <c r="D26" s="15">
        <f t="shared" si="2"/>
        <v>3419461.0199999996</v>
      </c>
      <c r="E26" s="3">
        <v>2739761.3999999994</v>
      </c>
      <c r="F26" s="17">
        <v>679699.62</v>
      </c>
      <c r="G26" s="4"/>
      <c r="I26" s="4"/>
      <c r="J26" s="42" t="s">
        <v>39</v>
      </c>
      <c r="K26" s="43" t="s">
        <v>64</v>
      </c>
      <c r="L26" s="48">
        <f t="shared" si="0"/>
        <v>1170</v>
      </c>
      <c r="M26" s="48">
        <v>792.9999999999999</v>
      </c>
      <c r="N26" s="97">
        <v>377</v>
      </c>
      <c r="O26" s="4"/>
      <c r="P26" s="4"/>
      <c r="R26" s="42" t="s">
        <v>39</v>
      </c>
      <c r="S26" s="43" t="s">
        <v>94</v>
      </c>
      <c r="T26" s="89">
        <f t="shared" si="1"/>
        <v>2922.616256410256</v>
      </c>
      <c r="U26" s="90">
        <f t="shared" si="1"/>
        <v>3454.9324085750313</v>
      </c>
      <c r="V26" s="91">
        <f t="shared" si="1"/>
        <v>1802.9167639257294</v>
      </c>
      <c r="W26" s="4"/>
    </row>
    <row r="27" spans="1:23" ht="27" customHeight="1">
      <c r="A27" s="4"/>
      <c r="B27" s="44" t="s">
        <v>40</v>
      </c>
      <c r="C27" s="45" t="s">
        <v>22</v>
      </c>
      <c r="D27" s="11">
        <f t="shared" si="2"/>
        <v>8581655.979999993</v>
      </c>
      <c r="E27" s="95">
        <v>6401582.229999994</v>
      </c>
      <c r="F27" s="96">
        <v>2180073.75</v>
      </c>
      <c r="G27" s="4"/>
      <c r="I27" s="4"/>
      <c r="J27" s="44" t="s">
        <v>40</v>
      </c>
      <c r="K27" s="45" t="s">
        <v>65</v>
      </c>
      <c r="L27" s="49">
        <f t="shared" si="0"/>
        <v>2148</v>
      </c>
      <c r="M27" s="49">
        <v>1291.9999999999998</v>
      </c>
      <c r="N27" s="98">
        <v>856</v>
      </c>
      <c r="O27" s="4"/>
      <c r="P27" s="4"/>
      <c r="R27" s="44" t="s">
        <v>40</v>
      </c>
      <c r="S27" s="45" t="s">
        <v>95</v>
      </c>
      <c r="T27" s="92">
        <f t="shared" si="1"/>
        <v>3995.184348230909</v>
      </c>
      <c r="U27" s="93">
        <f t="shared" si="1"/>
        <v>4954.785007739934</v>
      </c>
      <c r="V27" s="94">
        <f t="shared" si="1"/>
        <v>2546.815128504673</v>
      </c>
      <c r="W27" s="4"/>
    </row>
    <row r="28" spans="1:23" ht="3" customHeight="1">
      <c r="A28" s="4"/>
      <c r="B28" s="4"/>
      <c r="C28" s="12"/>
      <c r="D28" s="3"/>
      <c r="E28" s="3"/>
      <c r="F28" s="3"/>
      <c r="G28" s="4"/>
      <c r="I28" s="4"/>
      <c r="K28" s="47"/>
      <c r="L28" s="48"/>
      <c r="M28" s="48"/>
      <c r="N28" s="48"/>
      <c r="O28" s="4"/>
      <c r="P28" s="4"/>
      <c r="R28" s="25"/>
      <c r="S28" s="12"/>
      <c r="T28" s="3"/>
      <c r="U28" s="3"/>
      <c r="V28" s="3"/>
      <c r="W28" s="4"/>
    </row>
    <row r="29" spans="1:23" ht="12" customHeight="1">
      <c r="A29" s="4"/>
      <c r="B29" s="4"/>
      <c r="C29" s="12"/>
      <c r="D29" s="3"/>
      <c r="E29" s="3"/>
      <c r="F29" s="3"/>
      <c r="G29" s="4"/>
      <c r="I29" s="4"/>
      <c r="J29" s="32" t="s">
        <v>114</v>
      </c>
      <c r="K29" s="47"/>
      <c r="L29" s="48"/>
      <c r="M29" s="48"/>
      <c r="N29" s="48"/>
      <c r="O29" s="4"/>
      <c r="P29" s="4"/>
      <c r="R29" s="32" t="s">
        <v>99</v>
      </c>
      <c r="S29" s="12"/>
      <c r="T29" s="3"/>
      <c r="U29" s="3"/>
      <c r="V29" s="3"/>
      <c r="W29" s="4"/>
    </row>
    <row r="30" spans="1:23" ht="12" customHeight="1">
      <c r="A30" s="4"/>
      <c r="B30" s="16" t="s">
        <v>67</v>
      </c>
      <c r="C30" s="12"/>
      <c r="D30" s="3"/>
      <c r="E30" s="3"/>
      <c r="F30" s="3"/>
      <c r="G30" s="4"/>
      <c r="I30" s="4"/>
      <c r="J30" s="32" t="s">
        <v>108</v>
      </c>
      <c r="K30" s="47"/>
      <c r="L30" s="48"/>
      <c r="M30" s="48"/>
      <c r="N30" s="48"/>
      <c r="O30" s="4"/>
      <c r="P30" s="4"/>
      <c r="R30" s="32" t="s">
        <v>72</v>
      </c>
      <c r="S30" s="12"/>
      <c r="T30" s="3"/>
      <c r="U30" s="3"/>
      <c r="V30" s="3"/>
      <c r="W30" s="4"/>
    </row>
    <row r="31" spans="1:23" ht="11.25" customHeight="1">
      <c r="A31" s="4"/>
      <c r="B31" s="16" t="s">
        <v>42</v>
      </c>
      <c r="C31" s="12"/>
      <c r="D31" s="3"/>
      <c r="E31" s="3"/>
      <c r="F31" s="3"/>
      <c r="G31" s="4"/>
      <c r="I31" s="4"/>
      <c r="J31" s="99" t="s">
        <v>67</v>
      </c>
      <c r="K31" s="47"/>
      <c r="L31" s="48"/>
      <c r="M31" s="48"/>
      <c r="N31" s="48"/>
      <c r="O31" s="4"/>
      <c r="P31" s="4"/>
      <c r="R31" s="25"/>
      <c r="S31" s="12"/>
      <c r="T31" s="3"/>
      <c r="U31" s="3"/>
      <c r="V31" s="3"/>
      <c r="W31" s="4"/>
    </row>
    <row r="32" spans="7:23" ht="12" customHeight="1">
      <c r="G32" s="4"/>
      <c r="I32" s="4"/>
      <c r="J32" s="39" t="s">
        <v>71</v>
      </c>
      <c r="K32" s="50"/>
      <c r="O32" s="4"/>
      <c r="P32" s="4"/>
      <c r="R32" s="32" t="s">
        <v>114</v>
      </c>
      <c r="S32" s="12"/>
      <c r="T32" s="3"/>
      <c r="U32" s="3"/>
      <c r="V32" s="3"/>
      <c r="W32" s="4"/>
    </row>
    <row r="33" spans="7:23" ht="12" customHeight="1">
      <c r="G33" s="4"/>
      <c r="I33" s="4"/>
      <c r="O33" s="4"/>
      <c r="P33" s="4"/>
      <c r="R33" s="32" t="s">
        <v>108</v>
      </c>
      <c r="S33" s="12"/>
      <c r="T33" s="3"/>
      <c r="U33" s="3"/>
      <c r="V33" s="3"/>
      <c r="W33" s="4"/>
    </row>
    <row r="34" spans="1:23" ht="16.5" customHeight="1">
      <c r="A34" s="4"/>
      <c r="G34" s="4"/>
      <c r="I34" s="4"/>
      <c r="O34" s="4"/>
      <c r="P34" s="4"/>
      <c r="R34" s="31" t="s">
        <v>67</v>
      </c>
      <c r="S34" s="12"/>
      <c r="T34" s="3"/>
      <c r="U34" s="3"/>
      <c r="V34" s="3"/>
      <c r="W34" s="4"/>
    </row>
    <row r="35" spans="1:23" ht="16.5" customHeight="1">
      <c r="A35" s="4"/>
      <c r="G35" s="4"/>
      <c r="I35" s="4"/>
      <c r="O35" s="4"/>
      <c r="P35" s="4"/>
      <c r="R35" s="31" t="s">
        <v>71</v>
      </c>
      <c r="S35" s="12"/>
      <c r="T35" s="3"/>
      <c r="U35" s="3"/>
      <c r="V35" s="3"/>
      <c r="W35" s="4"/>
    </row>
    <row r="36" spans="1:23" ht="16.5" customHeight="1">
      <c r="A36" s="4"/>
      <c r="G36" s="4"/>
      <c r="I36" s="4"/>
      <c r="K36" s="36"/>
      <c r="L36" s="36"/>
      <c r="M36" s="36"/>
      <c r="O36" s="4"/>
      <c r="P36" s="4"/>
      <c r="R36" s="32"/>
      <c r="S36" s="12"/>
      <c r="T36" s="3"/>
      <c r="U36" s="3"/>
      <c r="V36" s="3"/>
      <c r="W36" s="4"/>
    </row>
    <row r="37" spans="1:23" ht="6.75" customHeight="1">
      <c r="A37" s="4"/>
      <c r="G37" s="4"/>
      <c r="I37" s="4"/>
      <c r="K37" s="37"/>
      <c r="L37" s="38"/>
      <c r="M37" s="38"/>
      <c r="O37" s="4"/>
      <c r="P37" s="4"/>
      <c r="R37" s="25"/>
      <c r="S37" s="12"/>
      <c r="T37" s="3"/>
      <c r="U37" s="3"/>
      <c r="V37" s="3"/>
      <c r="W37" s="4"/>
    </row>
    <row r="38" spans="1:23" ht="12" customHeight="1">
      <c r="A38" s="4"/>
      <c r="G38" s="4"/>
      <c r="I38" s="4"/>
      <c r="K38" s="37"/>
      <c r="L38" s="38"/>
      <c r="M38" s="38"/>
      <c r="O38" s="4"/>
      <c r="P38" s="4"/>
      <c r="R38" s="25"/>
      <c r="S38" s="12"/>
      <c r="T38" s="25"/>
      <c r="U38" s="25"/>
      <c r="V38" s="25"/>
      <c r="W38" s="4"/>
    </row>
    <row r="39" spans="1:23" ht="12" customHeight="1">
      <c r="A39" s="4"/>
      <c r="G39" s="4"/>
      <c r="I39" s="4"/>
      <c r="K39" s="37"/>
      <c r="L39" s="38"/>
      <c r="M39" s="38"/>
      <c r="O39" s="4"/>
      <c r="P39" s="4"/>
      <c r="R39" s="25"/>
      <c r="S39" s="12"/>
      <c r="T39" s="25"/>
      <c r="U39" s="25"/>
      <c r="V39" s="25"/>
      <c r="W39" s="4"/>
    </row>
    <row r="40" spans="11:22" ht="12" customHeight="1">
      <c r="K40" s="37"/>
      <c r="L40" s="38"/>
      <c r="M40" s="38"/>
      <c r="R40" s="26"/>
      <c r="S40" s="12"/>
      <c r="T40" s="26"/>
      <c r="U40" s="26"/>
      <c r="V40" s="26"/>
    </row>
    <row r="41" spans="11:22" ht="15">
      <c r="K41" s="37"/>
      <c r="L41" s="38"/>
      <c r="M41" s="38"/>
      <c r="R41" s="26"/>
      <c r="S41" s="26"/>
      <c r="T41" s="26"/>
      <c r="U41" s="26"/>
      <c r="V41" s="26"/>
    </row>
    <row r="42" spans="11:22" ht="15">
      <c r="K42" s="37"/>
      <c r="L42" s="38"/>
      <c r="M42" s="38"/>
      <c r="R42" s="26"/>
      <c r="S42" s="26"/>
      <c r="T42" s="26"/>
      <c r="U42" s="26"/>
      <c r="V42" s="26"/>
    </row>
    <row r="43" spans="11:22" ht="15">
      <c r="K43" s="37"/>
      <c r="L43" s="38"/>
      <c r="M43" s="38"/>
      <c r="R43" s="26"/>
      <c r="S43" s="26"/>
      <c r="T43" s="26"/>
      <c r="U43" s="26"/>
      <c r="V43" s="26"/>
    </row>
    <row r="44" spans="11:22" ht="15">
      <c r="K44" s="37"/>
      <c r="L44" s="38"/>
      <c r="M44" s="38"/>
      <c r="R44" s="26"/>
      <c r="S44" s="26"/>
      <c r="T44" s="26"/>
      <c r="U44" s="26"/>
      <c r="V44" s="26"/>
    </row>
    <row r="45" spans="11:13" ht="15">
      <c r="K45" s="37"/>
      <c r="L45" s="38"/>
      <c r="M45" s="38"/>
    </row>
    <row r="46" spans="11:13" ht="15">
      <c r="K46" s="37"/>
      <c r="L46" s="38"/>
      <c r="M46" s="38"/>
    </row>
    <row r="47" spans="11:13" ht="15">
      <c r="K47" s="37"/>
      <c r="L47" s="38"/>
      <c r="M47" s="38"/>
    </row>
    <row r="48" spans="11:13" ht="15">
      <c r="K48" s="37"/>
      <c r="L48" s="38"/>
      <c r="M48" s="38"/>
    </row>
    <row r="49" spans="11:13" ht="15">
      <c r="K49" s="37"/>
      <c r="L49" s="38"/>
      <c r="M49" s="38"/>
    </row>
    <row r="50" spans="11:13" ht="15">
      <c r="K50" s="37"/>
      <c r="L50" s="38"/>
      <c r="M50" s="38"/>
    </row>
    <row r="51" spans="11:13" ht="15">
      <c r="K51" s="37"/>
      <c r="L51" s="38"/>
      <c r="M51" s="38"/>
    </row>
    <row r="52" spans="11:13" ht="15">
      <c r="K52" s="37"/>
      <c r="L52" s="38"/>
      <c r="M52" s="38"/>
    </row>
    <row r="53" spans="11:13" ht="15">
      <c r="K53" s="37"/>
      <c r="L53" s="38"/>
      <c r="M53" s="38"/>
    </row>
  </sheetData>
  <sheetProtection/>
  <mergeCells count="6">
    <mergeCell ref="R5:S7"/>
    <mergeCell ref="T5:V5"/>
    <mergeCell ref="J5:K6"/>
    <mergeCell ref="B5:C7"/>
    <mergeCell ref="D5:F5"/>
    <mergeCell ref="L5:N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&amp;CV-2-5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53"/>
  <sheetViews>
    <sheetView showGridLines="0" workbookViewId="0" topLeftCell="Z1">
      <selection activeCell="Z1" sqref="Z1"/>
    </sheetView>
  </sheetViews>
  <sheetFormatPr defaultColWidth="9.140625" defaultRowHeight="12.75"/>
  <cols>
    <col min="1" max="1" width="1.710937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7109375" style="4" customWidth="1"/>
    <col min="11" max="11" width="28.8515625" style="4" customWidth="1"/>
    <col min="12" max="14" width="11.7109375" style="4" customWidth="1"/>
    <col min="15" max="15" width="2.7109375" style="1" customWidth="1"/>
    <col min="16" max="16" width="8.421875" style="1" customWidth="1"/>
    <col min="17" max="17" width="3.00390625" style="1" customWidth="1"/>
    <col min="18" max="18" width="9.57421875" style="1" customWidth="1"/>
    <col min="19" max="19" width="28.8515625" style="1" customWidth="1"/>
    <col min="20" max="22" width="10.7109375" style="1" customWidth="1"/>
    <col min="23" max="23" width="2.140625" style="1" customWidth="1"/>
    <col min="24" max="24" width="6.8515625" style="1" customWidth="1"/>
    <col min="25" max="25" width="9.140625" style="1" customWidth="1"/>
    <col min="26" max="26" width="3.00390625" style="1" customWidth="1"/>
    <col min="27" max="27" width="9.57421875" style="1" customWidth="1"/>
    <col min="28" max="28" width="34.7109375" style="1" customWidth="1"/>
    <col min="29" max="29" width="14.00390625" style="1" customWidth="1"/>
    <col min="30" max="30" width="12.8515625" style="1" customWidth="1"/>
    <col min="31" max="31" width="13.8515625" style="1" customWidth="1"/>
    <col min="32" max="32" width="2.140625" style="1" customWidth="1"/>
    <col min="33" max="33" width="6.8515625" style="1" customWidth="1"/>
    <col min="34" max="16384" width="9.140625" style="1" customWidth="1"/>
  </cols>
  <sheetData>
    <row r="1" spans="1:32" ht="11.25" customHeight="1">
      <c r="A1" s="4"/>
      <c r="B1" s="4"/>
      <c r="C1" s="4"/>
      <c r="D1" s="4"/>
      <c r="E1" s="4"/>
      <c r="F1" s="4"/>
      <c r="G1" s="4"/>
      <c r="I1" s="4"/>
      <c r="O1" s="4"/>
      <c r="P1" s="4"/>
      <c r="R1" s="4"/>
      <c r="S1" s="4"/>
      <c r="T1" s="4"/>
      <c r="U1" s="4"/>
      <c r="V1" s="4"/>
      <c r="W1" s="4"/>
      <c r="AA1" s="4"/>
      <c r="AB1" s="4"/>
      <c r="AC1" s="4"/>
      <c r="AD1" s="4"/>
      <c r="AE1" s="4"/>
      <c r="AF1" s="4"/>
    </row>
    <row r="2" spans="1:32" ht="15" customHeight="1">
      <c r="A2" s="4"/>
      <c r="B2" s="4" t="s">
        <v>66</v>
      </c>
      <c r="C2" s="5"/>
      <c r="D2" s="5"/>
      <c r="E2" s="5"/>
      <c r="F2" s="5"/>
      <c r="G2" s="4"/>
      <c r="I2" s="4"/>
      <c r="J2" s="5" t="s">
        <v>109</v>
      </c>
      <c r="K2" s="5"/>
      <c r="L2" s="5"/>
      <c r="M2" s="5"/>
      <c r="N2" s="5"/>
      <c r="O2" s="4"/>
      <c r="P2" s="4"/>
      <c r="R2" s="5" t="s">
        <v>68</v>
      </c>
      <c r="S2" s="5"/>
      <c r="T2" s="5"/>
      <c r="U2" s="5"/>
      <c r="V2" s="5"/>
      <c r="W2" s="4"/>
      <c r="AA2" s="5" t="s">
        <v>120</v>
      </c>
      <c r="AB2" s="5"/>
      <c r="AC2" s="5"/>
      <c r="AD2" s="5"/>
      <c r="AE2" s="5"/>
      <c r="AF2" s="4"/>
    </row>
    <row r="3" spans="1:32" ht="15" customHeight="1">
      <c r="A3" s="4"/>
      <c r="B3" s="4" t="s">
        <v>121</v>
      </c>
      <c r="C3" s="5"/>
      <c r="D3" s="5"/>
      <c r="E3" s="5"/>
      <c r="F3" s="5"/>
      <c r="G3" s="4"/>
      <c r="I3" s="4"/>
      <c r="J3" s="5" t="s">
        <v>128</v>
      </c>
      <c r="K3" s="5"/>
      <c r="L3" s="5"/>
      <c r="M3" s="5"/>
      <c r="N3" s="5"/>
      <c r="O3" s="4"/>
      <c r="P3" s="4"/>
      <c r="R3" s="5" t="s">
        <v>127</v>
      </c>
      <c r="S3" s="5"/>
      <c r="T3" s="5"/>
      <c r="U3" s="5"/>
      <c r="V3" s="5"/>
      <c r="W3" s="4"/>
      <c r="AA3" s="5" t="s">
        <v>129</v>
      </c>
      <c r="AB3" s="5"/>
      <c r="AC3" s="5"/>
      <c r="AD3" s="5"/>
      <c r="AE3" s="5"/>
      <c r="AF3" s="4"/>
    </row>
    <row r="4" spans="1:32" ht="15" customHeight="1">
      <c r="A4" s="4"/>
      <c r="B4" s="4"/>
      <c r="C4" s="5"/>
      <c r="D4" s="5"/>
      <c r="E4" s="5"/>
      <c r="F4" s="5"/>
      <c r="G4" s="4"/>
      <c r="I4" s="4"/>
      <c r="J4" s="5"/>
      <c r="K4" s="5"/>
      <c r="L4" s="5"/>
      <c r="M4" s="5"/>
      <c r="N4" s="57" t="s">
        <v>73</v>
      </c>
      <c r="O4" s="4"/>
      <c r="P4" s="4"/>
      <c r="R4" s="4"/>
      <c r="S4" s="5"/>
      <c r="T4" s="5"/>
      <c r="U4" s="5"/>
      <c r="V4" s="5"/>
      <c r="W4" s="4"/>
      <c r="AA4" s="4"/>
      <c r="AB4" s="5"/>
      <c r="AC4" s="5"/>
      <c r="AD4" s="5"/>
      <c r="AE4" s="5"/>
      <c r="AF4" s="4"/>
    </row>
    <row r="5" spans="1:32" ht="20.25" customHeight="1">
      <c r="A5" s="4"/>
      <c r="B5" s="103" t="s">
        <v>41</v>
      </c>
      <c r="C5" s="104"/>
      <c r="D5" s="100" t="s">
        <v>3</v>
      </c>
      <c r="E5" s="101"/>
      <c r="F5" s="102"/>
      <c r="G5" s="4"/>
      <c r="I5" s="4"/>
      <c r="J5" s="103" t="s">
        <v>41</v>
      </c>
      <c r="K5" s="104"/>
      <c r="L5" s="100" t="s">
        <v>3</v>
      </c>
      <c r="M5" s="101"/>
      <c r="N5" s="102"/>
      <c r="O5" s="4"/>
      <c r="P5" s="4"/>
      <c r="R5" s="103" t="s">
        <v>41</v>
      </c>
      <c r="S5" s="104"/>
      <c r="T5" s="100" t="s">
        <v>69</v>
      </c>
      <c r="U5" s="101"/>
      <c r="V5" s="102"/>
      <c r="W5" s="4"/>
      <c r="AA5" s="103" t="s">
        <v>74</v>
      </c>
      <c r="AB5" s="104"/>
      <c r="AC5" s="100" t="s">
        <v>69</v>
      </c>
      <c r="AD5" s="101"/>
      <c r="AE5" s="102"/>
      <c r="AF5" s="4"/>
    </row>
    <row r="6" spans="1:32" ht="29.25" customHeight="1">
      <c r="A6" s="4"/>
      <c r="B6" s="105"/>
      <c r="C6" s="106"/>
      <c r="D6" s="9" t="s">
        <v>4</v>
      </c>
      <c r="E6" s="7" t="s">
        <v>0</v>
      </c>
      <c r="F6" s="8" t="s">
        <v>1</v>
      </c>
      <c r="G6" s="4"/>
      <c r="I6" s="4"/>
      <c r="J6" s="107"/>
      <c r="K6" s="108"/>
      <c r="L6" s="28" t="s">
        <v>45</v>
      </c>
      <c r="M6" s="29" t="s">
        <v>46</v>
      </c>
      <c r="N6" s="30" t="s">
        <v>47</v>
      </c>
      <c r="O6" s="4"/>
      <c r="P6" s="4"/>
      <c r="R6" s="105"/>
      <c r="S6" s="106"/>
      <c r="T6" s="9" t="s">
        <v>75</v>
      </c>
      <c r="U6" s="7" t="s">
        <v>0</v>
      </c>
      <c r="V6" s="8" t="s">
        <v>1</v>
      </c>
      <c r="W6" s="4"/>
      <c r="AA6" s="105"/>
      <c r="AB6" s="106"/>
      <c r="AC6" s="9" t="s">
        <v>75</v>
      </c>
      <c r="AD6" s="7" t="s">
        <v>0</v>
      </c>
      <c r="AE6" s="8" t="s">
        <v>1</v>
      </c>
      <c r="AF6" s="4"/>
    </row>
    <row r="7" spans="1:32" ht="18" customHeight="1">
      <c r="A7" s="4"/>
      <c r="B7" s="107"/>
      <c r="C7" s="108"/>
      <c r="D7" s="10"/>
      <c r="E7" s="13" t="s">
        <v>5</v>
      </c>
      <c r="F7" s="14"/>
      <c r="G7" s="4"/>
      <c r="I7" s="4"/>
      <c r="J7" s="40"/>
      <c r="K7" s="41"/>
      <c r="L7" s="59"/>
      <c r="M7" s="60" t="s">
        <v>117</v>
      </c>
      <c r="N7" s="61"/>
      <c r="O7" s="4"/>
      <c r="P7" s="4"/>
      <c r="R7" s="107"/>
      <c r="S7" s="108"/>
      <c r="T7" s="10"/>
      <c r="U7" s="13" t="s">
        <v>98</v>
      </c>
      <c r="V7" s="14"/>
      <c r="W7" s="4"/>
      <c r="AA7" s="107"/>
      <c r="AB7" s="108"/>
      <c r="AC7" s="10"/>
      <c r="AD7" s="13" t="s">
        <v>97</v>
      </c>
      <c r="AE7" s="14"/>
      <c r="AF7" s="4"/>
    </row>
    <row r="8" spans="1:32" ht="6.75" customHeight="1">
      <c r="A8" s="4"/>
      <c r="B8" s="40"/>
      <c r="C8" s="41"/>
      <c r="D8" s="15"/>
      <c r="E8" s="3"/>
      <c r="F8" s="17"/>
      <c r="G8" s="4"/>
      <c r="I8" s="4"/>
      <c r="J8" s="42"/>
      <c r="K8" s="43"/>
      <c r="L8" s="23"/>
      <c r="M8" s="23"/>
      <c r="N8" s="24"/>
      <c r="O8" s="4"/>
      <c r="P8" s="4"/>
      <c r="R8" s="40"/>
      <c r="S8" s="41"/>
      <c r="T8" s="15"/>
      <c r="U8" s="3"/>
      <c r="V8" s="17"/>
      <c r="W8" s="4"/>
      <c r="AA8" s="40"/>
      <c r="AB8" s="41"/>
      <c r="AC8" s="27"/>
      <c r="AD8" s="18"/>
      <c r="AE8" s="19"/>
      <c r="AF8" s="4"/>
    </row>
    <row r="9" spans="1:32" ht="15">
      <c r="A9" s="4"/>
      <c r="B9" s="42" t="s">
        <v>23</v>
      </c>
      <c r="C9" s="43"/>
      <c r="D9" s="15">
        <f>SUM(D11:D27)</f>
        <v>368687119.1549999</v>
      </c>
      <c r="E9" s="3">
        <f>SUM(E11:E27)</f>
        <v>201293124.91399994</v>
      </c>
      <c r="F9" s="17">
        <f>SUM(F11:F27)</f>
        <v>167393994.24099994</v>
      </c>
      <c r="G9" s="4"/>
      <c r="I9" s="4"/>
      <c r="J9" s="42" t="s">
        <v>23</v>
      </c>
      <c r="K9" s="43"/>
      <c r="L9" s="23">
        <f>M9+N9</f>
        <v>57900.999999999935</v>
      </c>
      <c r="M9" s="23">
        <f>SUM(M11:M27)</f>
        <v>30912.99999999997</v>
      </c>
      <c r="N9" s="24">
        <f>SUM(N11:N27)</f>
        <v>26987.999999999964</v>
      </c>
      <c r="O9" s="4"/>
      <c r="P9" s="4"/>
      <c r="R9" s="42" t="s">
        <v>23</v>
      </c>
      <c r="S9" s="47"/>
      <c r="T9" s="15">
        <f>D9/L9</f>
        <v>6367.543205730477</v>
      </c>
      <c r="U9" s="3">
        <f>E9/M9</f>
        <v>6511.601103548674</v>
      </c>
      <c r="V9" s="17">
        <f>F9/N9</f>
        <v>6202.534246368762</v>
      </c>
      <c r="W9" s="4"/>
      <c r="AA9" s="42" t="s">
        <v>78</v>
      </c>
      <c r="AB9" s="47"/>
      <c r="AC9" s="80">
        <f>T9/$T$9</f>
        <v>1</v>
      </c>
      <c r="AD9" s="81">
        <f>U9/$T$9</f>
        <v>1.0226237801870823</v>
      </c>
      <c r="AE9" s="82">
        <f>V9/$T$9</f>
        <v>0.9740859301569851</v>
      </c>
      <c r="AF9" s="4"/>
    </row>
    <row r="10" spans="1:32" ht="6" customHeight="1">
      <c r="A10" s="4"/>
      <c r="B10" s="42"/>
      <c r="C10" s="43"/>
      <c r="D10" s="15"/>
      <c r="E10" s="3"/>
      <c r="F10" s="17"/>
      <c r="G10" s="4"/>
      <c r="I10" s="4"/>
      <c r="J10" s="42"/>
      <c r="K10" s="43"/>
      <c r="L10" s="23"/>
      <c r="M10" s="23"/>
      <c r="N10" s="24"/>
      <c r="O10" s="4"/>
      <c r="P10" s="4"/>
      <c r="R10" s="42"/>
      <c r="S10" s="43"/>
      <c r="T10" s="15"/>
      <c r="U10" s="3"/>
      <c r="V10" s="17"/>
      <c r="W10" s="4"/>
      <c r="AA10" s="42"/>
      <c r="AB10" s="43"/>
      <c r="AC10" s="80"/>
      <c r="AD10" s="81"/>
      <c r="AE10" s="82"/>
      <c r="AF10" s="4"/>
    </row>
    <row r="11" spans="1:32" ht="21.75" customHeight="1">
      <c r="A11" s="4"/>
      <c r="B11" s="42" t="s">
        <v>24</v>
      </c>
      <c r="C11" s="43" t="s">
        <v>6</v>
      </c>
      <c r="D11" s="15">
        <f>E11+F11</f>
        <v>9000</v>
      </c>
      <c r="E11" s="3">
        <v>0</v>
      </c>
      <c r="F11" s="17">
        <v>9000</v>
      </c>
      <c r="G11" s="4"/>
      <c r="I11" s="4"/>
      <c r="J11" s="42" t="s">
        <v>24</v>
      </c>
      <c r="K11" s="43" t="s">
        <v>6</v>
      </c>
      <c r="L11" s="48">
        <f aca="true" t="shared" si="0" ref="L11:L27">M11+N11</f>
        <v>6</v>
      </c>
      <c r="M11" s="48">
        <v>0</v>
      </c>
      <c r="N11" s="97">
        <v>6</v>
      </c>
      <c r="O11" s="4"/>
      <c r="P11" s="4"/>
      <c r="R11" s="42" t="s">
        <v>24</v>
      </c>
      <c r="S11" s="43" t="s">
        <v>6</v>
      </c>
      <c r="T11" s="15">
        <f>D11/L11</f>
        <v>1500</v>
      </c>
      <c r="U11" s="48">
        <v>0</v>
      </c>
      <c r="V11" s="17">
        <f aca="true" t="shared" si="1" ref="T11:V27">F11/N11</f>
        <v>1500</v>
      </c>
      <c r="W11" s="4"/>
      <c r="AA11" s="42" t="s">
        <v>24</v>
      </c>
      <c r="AB11" s="43" t="s">
        <v>79</v>
      </c>
      <c r="AC11" s="80">
        <f>T11/$T$9</f>
        <v>0.2355696618831064</v>
      </c>
      <c r="AD11" s="84" t="s">
        <v>118</v>
      </c>
      <c r="AE11" s="82">
        <f aca="true" t="shared" si="2" ref="AC11:AE27">V11/$T$9</f>
        <v>0.2355696618831064</v>
      </c>
      <c r="AF11" s="4"/>
    </row>
    <row r="12" spans="1:32" ht="20.25" customHeight="1">
      <c r="A12" s="4"/>
      <c r="B12" s="42" t="s">
        <v>25</v>
      </c>
      <c r="C12" s="43" t="s">
        <v>7</v>
      </c>
      <c r="D12" s="15">
        <f>E12+F12</f>
        <v>73644727.86099996</v>
      </c>
      <c r="E12" s="3">
        <v>58466822.379999965</v>
      </c>
      <c r="F12" s="17">
        <v>15177905.480999991</v>
      </c>
      <c r="G12" s="4"/>
      <c r="I12" s="4"/>
      <c r="J12" s="42" t="s">
        <v>25</v>
      </c>
      <c r="K12" s="43" t="s">
        <v>7</v>
      </c>
      <c r="L12" s="48">
        <f t="shared" si="0"/>
        <v>12505.000000000011</v>
      </c>
      <c r="M12" s="48">
        <v>8391.000000000013</v>
      </c>
      <c r="N12" s="97">
        <v>4113.999999999998</v>
      </c>
      <c r="O12" s="4"/>
      <c r="P12" s="4"/>
      <c r="R12" s="42" t="s">
        <v>25</v>
      </c>
      <c r="S12" s="43" t="s">
        <v>7</v>
      </c>
      <c r="T12" s="15">
        <f t="shared" si="1"/>
        <v>5889.222539864046</v>
      </c>
      <c r="U12" s="3">
        <f t="shared" si="1"/>
        <v>6967.801499225346</v>
      </c>
      <c r="V12" s="17">
        <f t="shared" si="1"/>
        <v>3689.330452357802</v>
      </c>
      <c r="W12" s="4"/>
      <c r="AA12" s="42" t="s">
        <v>25</v>
      </c>
      <c r="AB12" s="43" t="s">
        <v>80</v>
      </c>
      <c r="AC12" s="80">
        <f>T12/$T$9</f>
        <v>0.9248814416467617</v>
      </c>
      <c r="AD12" s="81">
        <f t="shared" si="2"/>
        <v>1.0942684288274112</v>
      </c>
      <c r="AE12" s="82">
        <f t="shared" si="2"/>
        <v>0.5793962181579837</v>
      </c>
      <c r="AF12" s="4"/>
    </row>
    <row r="13" spans="1:32" ht="33" customHeight="1">
      <c r="A13" s="4"/>
      <c r="B13" s="42" t="s">
        <v>26</v>
      </c>
      <c r="C13" s="43" t="s">
        <v>8</v>
      </c>
      <c r="D13" s="15">
        <f>E13+F13</f>
        <v>3139200.24</v>
      </c>
      <c r="E13" s="3">
        <v>2111497.74</v>
      </c>
      <c r="F13" s="17">
        <v>1027702.4999999998</v>
      </c>
      <c r="G13" s="4"/>
      <c r="I13" s="4"/>
      <c r="J13" s="42" t="s">
        <v>26</v>
      </c>
      <c r="K13" s="43" t="s">
        <v>8</v>
      </c>
      <c r="L13" s="48">
        <f t="shared" si="0"/>
        <v>679.9999999999992</v>
      </c>
      <c r="M13" s="48">
        <v>559.9999999999992</v>
      </c>
      <c r="N13" s="97">
        <v>120</v>
      </c>
      <c r="O13" s="4"/>
      <c r="P13" s="4"/>
      <c r="R13" s="42" t="s">
        <v>26</v>
      </c>
      <c r="S13" s="43" t="s">
        <v>8</v>
      </c>
      <c r="T13" s="15">
        <f t="shared" si="1"/>
        <v>4616.470941176476</v>
      </c>
      <c r="U13" s="3">
        <f t="shared" si="1"/>
        <v>3770.5316785714344</v>
      </c>
      <c r="V13" s="17">
        <f t="shared" si="1"/>
        <v>8564.187499999998</v>
      </c>
      <c r="W13" s="4"/>
      <c r="AA13" s="42" t="s">
        <v>26</v>
      </c>
      <c r="AB13" s="43" t="s">
        <v>81</v>
      </c>
      <c r="AC13" s="80">
        <f t="shared" si="2"/>
        <v>0.7250003324707524</v>
      </c>
      <c r="AD13" s="81">
        <f t="shared" si="2"/>
        <v>0.5921485817604096</v>
      </c>
      <c r="AE13" s="82">
        <f t="shared" si="2"/>
        <v>1.3449751691190173</v>
      </c>
      <c r="AF13" s="4"/>
    </row>
    <row r="14" spans="1:32" ht="44.25" customHeight="1">
      <c r="A14" s="4"/>
      <c r="B14" s="42" t="s">
        <v>27</v>
      </c>
      <c r="C14" s="43" t="s">
        <v>9</v>
      </c>
      <c r="D14" s="15">
        <f aca="true" t="shared" si="3" ref="D14:D27">E14+F14</f>
        <v>468408.74999999994</v>
      </c>
      <c r="E14" s="3">
        <v>406567.49999999994</v>
      </c>
      <c r="F14" s="17">
        <v>61841.25</v>
      </c>
      <c r="G14" s="4"/>
      <c r="I14" s="4"/>
      <c r="J14" s="42" t="s">
        <v>27</v>
      </c>
      <c r="K14" s="43" t="s">
        <v>9</v>
      </c>
      <c r="L14" s="48">
        <f t="shared" si="0"/>
        <v>100</v>
      </c>
      <c r="M14" s="48">
        <v>88</v>
      </c>
      <c r="N14" s="97">
        <v>12</v>
      </c>
      <c r="O14" s="4"/>
      <c r="P14" s="4"/>
      <c r="R14" s="42" t="s">
        <v>27</v>
      </c>
      <c r="S14" s="43" t="s">
        <v>9</v>
      </c>
      <c r="T14" s="15">
        <f t="shared" si="1"/>
        <v>4684.0875</v>
      </c>
      <c r="U14" s="3">
        <f t="shared" si="1"/>
        <v>4620.085227272727</v>
      </c>
      <c r="V14" s="17">
        <f t="shared" si="1"/>
        <v>5153.4375</v>
      </c>
      <c r="W14" s="4"/>
      <c r="AA14" s="42" t="s">
        <v>27</v>
      </c>
      <c r="AB14" s="43" t="s">
        <v>82</v>
      </c>
      <c r="AC14" s="80">
        <f t="shared" si="2"/>
        <v>0.7356192724039234</v>
      </c>
      <c r="AD14" s="81">
        <f t="shared" si="2"/>
        <v>0.7255679432398474</v>
      </c>
      <c r="AE14" s="82">
        <f t="shared" si="2"/>
        <v>0.8093290196071475</v>
      </c>
      <c r="AF14" s="4"/>
    </row>
    <row r="15" spans="1:32" ht="16.5" customHeight="1">
      <c r="A15" s="4"/>
      <c r="B15" s="42" t="s">
        <v>28</v>
      </c>
      <c r="C15" s="43" t="s">
        <v>10</v>
      </c>
      <c r="D15" s="15">
        <f t="shared" si="3"/>
        <v>212740</v>
      </c>
      <c r="E15" s="3">
        <v>212740</v>
      </c>
      <c r="F15" s="17">
        <v>0</v>
      </c>
      <c r="G15" s="4"/>
      <c r="I15" s="4"/>
      <c r="J15" s="42" t="s">
        <v>28</v>
      </c>
      <c r="K15" s="43" t="s">
        <v>10</v>
      </c>
      <c r="L15" s="48">
        <f t="shared" si="0"/>
        <v>30</v>
      </c>
      <c r="M15" s="48">
        <v>30</v>
      </c>
      <c r="N15" s="97">
        <v>0</v>
      </c>
      <c r="O15" s="4"/>
      <c r="P15" s="4"/>
      <c r="R15" s="42" t="s">
        <v>28</v>
      </c>
      <c r="S15" s="43" t="s">
        <v>10</v>
      </c>
      <c r="T15" s="15">
        <f t="shared" si="1"/>
        <v>7091.333333333333</v>
      </c>
      <c r="U15" s="3">
        <f t="shared" si="1"/>
        <v>7091.333333333333</v>
      </c>
      <c r="V15" s="97">
        <v>0</v>
      </c>
      <c r="W15" s="4"/>
      <c r="AA15" s="42" t="s">
        <v>28</v>
      </c>
      <c r="AB15" s="43" t="s">
        <v>83</v>
      </c>
      <c r="AC15" s="80">
        <f t="shared" si="2"/>
        <v>1.1136686637558235</v>
      </c>
      <c r="AD15" s="81">
        <f t="shared" si="2"/>
        <v>1.1136686637558235</v>
      </c>
      <c r="AE15" s="85" t="s">
        <v>118</v>
      </c>
      <c r="AF15" s="4"/>
    </row>
    <row r="16" spans="1:32" ht="54.75" customHeight="1">
      <c r="A16" s="4"/>
      <c r="B16" s="42" t="s">
        <v>29</v>
      </c>
      <c r="C16" s="43" t="s">
        <v>11</v>
      </c>
      <c r="D16" s="15">
        <f>E16+F16</f>
        <v>219463189.25399995</v>
      </c>
      <c r="E16" s="3">
        <v>97814204.584</v>
      </c>
      <c r="F16" s="17">
        <v>121648984.66999994</v>
      </c>
      <c r="G16" s="4"/>
      <c r="I16" s="4"/>
      <c r="J16" s="42" t="s">
        <v>29</v>
      </c>
      <c r="K16" s="43" t="s">
        <v>11</v>
      </c>
      <c r="L16" s="48">
        <f t="shared" si="0"/>
        <v>27636.999999999924</v>
      </c>
      <c r="M16" s="48">
        <v>11382.99999999996</v>
      </c>
      <c r="N16" s="97">
        <v>16253.999999999964</v>
      </c>
      <c r="O16" s="4"/>
      <c r="P16" s="4"/>
      <c r="R16" s="42" t="s">
        <v>29</v>
      </c>
      <c r="S16" s="43" t="s">
        <v>11</v>
      </c>
      <c r="T16" s="15">
        <f t="shared" si="1"/>
        <v>7940.919392625848</v>
      </c>
      <c r="U16" s="3">
        <f t="shared" si="1"/>
        <v>8593.00751858037</v>
      </c>
      <c r="V16" s="17">
        <f t="shared" si="1"/>
        <v>7484.249087609217</v>
      </c>
      <c r="W16" s="4"/>
      <c r="AA16" s="42" t="s">
        <v>29</v>
      </c>
      <c r="AB16" s="43" t="s">
        <v>84</v>
      </c>
      <c r="AC16" s="80">
        <f t="shared" si="2"/>
        <v>1.2470931309079158</v>
      </c>
      <c r="AD16" s="81">
        <f t="shared" si="2"/>
        <v>1.3495012504739794</v>
      </c>
      <c r="AE16" s="82">
        <f t="shared" si="2"/>
        <v>1.175374684678034</v>
      </c>
      <c r="AF16" s="4"/>
    </row>
    <row r="17" spans="1:32" ht="20.25" customHeight="1">
      <c r="A17" s="4"/>
      <c r="B17" s="42" t="s">
        <v>30</v>
      </c>
      <c r="C17" s="43" t="s">
        <v>12</v>
      </c>
      <c r="D17" s="15">
        <f>E17+F17</f>
        <v>625555</v>
      </c>
      <c r="E17" s="3">
        <v>518757.5</v>
      </c>
      <c r="F17" s="17">
        <v>106797.5</v>
      </c>
      <c r="G17" s="4"/>
      <c r="I17" s="4"/>
      <c r="J17" s="42" t="s">
        <v>30</v>
      </c>
      <c r="K17" s="43" t="s">
        <v>12</v>
      </c>
      <c r="L17" s="48">
        <f t="shared" si="0"/>
        <v>113</v>
      </c>
      <c r="M17" s="48">
        <v>82</v>
      </c>
      <c r="N17" s="97">
        <v>30.999999999999996</v>
      </c>
      <c r="O17" s="4"/>
      <c r="P17" s="4"/>
      <c r="R17" s="42" t="s">
        <v>30</v>
      </c>
      <c r="S17" s="43" t="s">
        <v>12</v>
      </c>
      <c r="T17" s="15">
        <f t="shared" si="1"/>
        <v>5535.884955752213</v>
      </c>
      <c r="U17" s="3">
        <f t="shared" si="1"/>
        <v>6326.3109756097565</v>
      </c>
      <c r="V17" s="17">
        <f t="shared" si="1"/>
        <v>3445.0806451612907</v>
      </c>
      <c r="W17" s="4"/>
      <c r="AA17" s="42" t="s">
        <v>30</v>
      </c>
      <c r="AB17" s="43" t="s">
        <v>85</v>
      </c>
      <c r="AC17" s="80">
        <f t="shared" si="2"/>
        <v>0.8693910315002161</v>
      </c>
      <c r="AD17" s="81">
        <f t="shared" si="2"/>
        <v>0.993524624994517</v>
      </c>
      <c r="AE17" s="82">
        <f t="shared" si="2"/>
        <v>0.5410376551604529</v>
      </c>
      <c r="AF17" s="4"/>
    </row>
    <row r="18" spans="1:32" ht="40.5" customHeight="1">
      <c r="A18" s="4"/>
      <c r="B18" s="42" t="s">
        <v>31</v>
      </c>
      <c r="C18" s="43" t="s">
        <v>13</v>
      </c>
      <c r="D18" s="15">
        <f t="shared" si="3"/>
        <v>29137303.599999994</v>
      </c>
      <c r="E18" s="3">
        <v>12336904.749999994</v>
      </c>
      <c r="F18" s="17">
        <v>16800398.849999998</v>
      </c>
      <c r="G18" s="4"/>
      <c r="I18" s="4"/>
      <c r="J18" s="42" t="s">
        <v>31</v>
      </c>
      <c r="K18" s="43" t="s">
        <v>13</v>
      </c>
      <c r="L18" s="48">
        <f t="shared" si="0"/>
        <v>7023</v>
      </c>
      <c r="M18" s="48">
        <v>2868.9999999999995</v>
      </c>
      <c r="N18" s="97">
        <v>4154</v>
      </c>
      <c r="O18" s="4"/>
      <c r="P18" s="4"/>
      <c r="R18" s="42" t="s">
        <v>31</v>
      </c>
      <c r="S18" s="43" t="s">
        <v>13</v>
      </c>
      <c r="T18" s="15">
        <f t="shared" si="1"/>
        <v>4148.840039869001</v>
      </c>
      <c r="U18" s="3">
        <f t="shared" si="1"/>
        <v>4300.07136632973</v>
      </c>
      <c r="V18" s="17">
        <f t="shared" si="1"/>
        <v>4044.3906716417905</v>
      </c>
      <c r="W18" s="4"/>
      <c r="AA18" s="42" t="s">
        <v>31</v>
      </c>
      <c r="AB18" s="43" t="s">
        <v>86</v>
      </c>
      <c r="AC18" s="80">
        <f t="shared" si="2"/>
        <v>0.6515605635993562</v>
      </c>
      <c r="AD18" s="81">
        <f t="shared" si="2"/>
        <v>0.675310905226348</v>
      </c>
      <c r="AE18" s="82">
        <f t="shared" si="2"/>
        <v>0.6351571620278975</v>
      </c>
      <c r="AF18" s="4"/>
    </row>
    <row r="19" spans="1:32" ht="21.75" customHeight="1">
      <c r="A19" s="4"/>
      <c r="B19" s="42" t="s">
        <v>32</v>
      </c>
      <c r="C19" s="43" t="s">
        <v>14</v>
      </c>
      <c r="D19" s="15">
        <f t="shared" si="3"/>
        <v>646595</v>
      </c>
      <c r="E19" s="3">
        <v>639440</v>
      </c>
      <c r="F19" s="17">
        <v>7155</v>
      </c>
      <c r="G19" s="4"/>
      <c r="I19" s="4"/>
      <c r="J19" s="42" t="s">
        <v>32</v>
      </c>
      <c r="K19" s="43" t="s">
        <v>14</v>
      </c>
      <c r="L19" s="48">
        <f t="shared" si="0"/>
        <v>64.99999999999999</v>
      </c>
      <c r="M19" s="48">
        <v>58.999999999999986</v>
      </c>
      <c r="N19" s="97">
        <v>6</v>
      </c>
      <c r="O19" s="4"/>
      <c r="P19" s="4"/>
      <c r="R19" s="42" t="s">
        <v>32</v>
      </c>
      <c r="S19" s="43" t="s">
        <v>14</v>
      </c>
      <c r="T19" s="15">
        <f t="shared" si="1"/>
        <v>9947.615384615387</v>
      </c>
      <c r="U19" s="3">
        <f t="shared" si="1"/>
        <v>10837.966101694918</v>
      </c>
      <c r="V19" s="17">
        <f t="shared" si="1"/>
        <v>1192.5</v>
      </c>
      <c r="W19" s="4"/>
      <c r="AA19" s="42" t="s">
        <v>32</v>
      </c>
      <c r="AB19" s="43" t="s">
        <v>87</v>
      </c>
      <c r="AC19" s="80">
        <f t="shared" si="2"/>
        <v>1.562237595131356</v>
      </c>
      <c r="AD19" s="81">
        <f t="shared" si="2"/>
        <v>1.7020640067178938</v>
      </c>
      <c r="AE19" s="82">
        <f t="shared" si="2"/>
        <v>0.1872778811970696</v>
      </c>
      <c r="AF19" s="4"/>
    </row>
    <row r="20" spans="1:32" ht="24" customHeight="1">
      <c r="A20" s="4"/>
      <c r="B20" s="42" t="s">
        <v>33</v>
      </c>
      <c r="C20" s="43" t="s">
        <v>15</v>
      </c>
      <c r="D20" s="15">
        <f t="shared" si="3"/>
        <v>19353500.000000004</v>
      </c>
      <c r="E20" s="3">
        <v>11647747.500000002</v>
      </c>
      <c r="F20" s="17">
        <v>7705752.500000001</v>
      </c>
      <c r="G20" s="4"/>
      <c r="I20" s="4"/>
      <c r="J20" s="42" t="s">
        <v>33</v>
      </c>
      <c r="K20" s="43" t="s">
        <v>15</v>
      </c>
      <c r="L20" s="48">
        <f t="shared" si="0"/>
        <v>358</v>
      </c>
      <c r="M20" s="48">
        <v>109.00000000000001</v>
      </c>
      <c r="N20" s="97">
        <v>249</v>
      </c>
      <c r="O20" s="4"/>
      <c r="P20" s="4"/>
      <c r="R20" s="42" t="s">
        <v>33</v>
      </c>
      <c r="S20" s="43" t="s">
        <v>15</v>
      </c>
      <c r="T20" s="15">
        <f t="shared" si="1"/>
        <v>54060.0558659218</v>
      </c>
      <c r="U20" s="3">
        <f t="shared" si="1"/>
        <v>106860.06880733946</v>
      </c>
      <c r="V20" s="17">
        <f t="shared" si="1"/>
        <v>30946.797188755023</v>
      </c>
      <c r="W20" s="4"/>
      <c r="AA20" s="42" t="s">
        <v>33</v>
      </c>
      <c r="AB20" s="43" t="s">
        <v>88</v>
      </c>
      <c r="AC20" s="80">
        <f t="shared" si="2"/>
        <v>8.489939387811361</v>
      </c>
      <c r="AD20" s="81">
        <f t="shared" si="2"/>
        <v>16.781993518500297</v>
      </c>
      <c r="AE20" s="82">
        <f t="shared" si="2"/>
        <v>4.860084366746726</v>
      </c>
      <c r="AF20" s="4"/>
    </row>
    <row r="21" spans="1:32" ht="21.75" customHeight="1">
      <c r="A21" s="4"/>
      <c r="B21" s="42" t="s">
        <v>34</v>
      </c>
      <c r="C21" s="43" t="s">
        <v>16</v>
      </c>
      <c r="D21" s="15">
        <f t="shared" si="3"/>
        <v>0</v>
      </c>
      <c r="E21" s="3">
        <v>0</v>
      </c>
      <c r="F21" s="17">
        <v>0</v>
      </c>
      <c r="G21" s="4"/>
      <c r="I21" s="4"/>
      <c r="J21" s="42" t="s">
        <v>34</v>
      </c>
      <c r="K21" s="43" t="s">
        <v>16</v>
      </c>
      <c r="L21" s="48">
        <f t="shared" si="0"/>
        <v>0</v>
      </c>
      <c r="M21" s="48">
        <v>0</v>
      </c>
      <c r="N21" s="97">
        <v>0</v>
      </c>
      <c r="O21" s="4"/>
      <c r="P21" s="4"/>
      <c r="R21" s="42" t="s">
        <v>34</v>
      </c>
      <c r="S21" s="43" t="s">
        <v>16</v>
      </c>
      <c r="T21" s="15">
        <v>0</v>
      </c>
      <c r="U21" s="3">
        <v>0</v>
      </c>
      <c r="V21" s="17">
        <v>0</v>
      </c>
      <c r="W21" s="4"/>
      <c r="AA21" s="42" t="s">
        <v>34</v>
      </c>
      <c r="AB21" s="43" t="s">
        <v>89</v>
      </c>
      <c r="AC21" s="83" t="s">
        <v>118</v>
      </c>
      <c r="AD21" s="84" t="s">
        <v>118</v>
      </c>
      <c r="AE21" s="85" t="s">
        <v>118</v>
      </c>
      <c r="AF21" s="4"/>
    </row>
    <row r="22" spans="1:32" ht="39" customHeight="1">
      <c r="A22" s="4"/>
      <c r="B22" s="42" t="s">
        <v>35</v>
      </c>
      <c r="C22" s="43" t="s">
        <v>17</v>
      </c>
      <c r="D22" s="15">
        <f t="shared" si="3"/>
        <v>239470.49999999997</v>
      </c>
      <c r="E22" s="3">
        <v>195087.99999999997</v>
      </c>
      <c r="F22" s="17">
        <v>44382.5</v>
      </c>
      <c r="G22" s="4"/>
      <c r="I22" s="4"/>
      <c r="J22" s="42" t="s">
        <v>35</v>
      </c>
      <c r="K22" s="43" t="s">
        <v>17</v>
      </c>
      <c r="L22" s="48">
        <f t="shared" si="0"/>
        <v>79</v>
      </c>
      <c r="M22" s="48">
        <v>63.00000000000001</v>
      </c>
      <c r="N22" s="97">
        <v>16</v>
      </c>
      <c r="O22" s="4"/>
      <c r="P22" s="4"/>
      <c r="R22" s="42" t="s">
        <v>35</v>
      </c>
      <c r="S22" s="43" t="s">
        <v>17</v>
      </c>
      <c r="T22" s="15">
        <f t="shared" si="1"/>
        <v>3031.2721518987337</v>
      </c>
      <c r="U22" s="3">
        <f t="shared" si="1"/>
        <v>3096.63492063492</v>
      </c>
      <c r="V22" s="17">
        <f t="shared" si="1"/>
        <v>2773.90625</v>
      </c>
      <c r="W22" s="4"/>
      <c r="AA22" s="42" t="s">
        <v>35</v>
      </c>
      <c r="AB22" s="43" t="s">
        <v>90</v>
      </c>
      <c r="AC22" s="80">
        <f t="shared" si="2"/>
        <v>0.4760505039323074</v>
      </c>
      <c r="AD22" s="81">
        <f t="shared" si="2"/>
        <v>0.48631549415292546</v>
      </c>
      <c r="AE22" s="82">
        <f t="shared" si="2"/>
        <v>0.43563210493862375</v>
      </c>
      <c r="AF22" s="4"/>
    </row>
    <row r="23" spans="1:32" ht="33.75" customHeight="1">
      <c r="A23" s="4"/>
      <c r="B23" s="42" t="s">
        <v>36</v>
      </c>
      <c r="C23" s="43" t="s">
        <v>18</v>
      </c>
      <c r="D23" s="15">
        <f t="shared" si="3"/>
        <v>2935702.2500000005</v>
      </c>
      <c r="E23" s="3">
        <v>1715626.7500000005</v>
      </c>
      <c r="F23" s="17">
        <v>1220075.5</v>
      </c>
      <c r="G23" s="4"/>
      <c r="I23" s="4"/>
      <c r="J23" s="42" t="s">
        <v>36</v>
      </c>
      <c r="K23" s="43" t="s">
        <v>18</v>
      </c>
      <c r="L23" s="48">
        <f t="shared" si="0"/>
        <v>776</v>
      </c>
      <c r="M23" s="48">
        <v>470</v>
      </c>
      <c r="N23" s="97">
        <v>305.99999999999994</v>
      </c>
      <c r="O23" s="4"/>
      <c r="P23" s="4"/>
      <c r="R23" s="42" t="s">
        <v>36</v>
      </c>
      <c r="S23" s="43" t="s">
        <v>18</v>
      </c>
      <c r="T23" s="15">
        <f t="shared" si="1"/>
        <v>3783.1214561855677</v>
      </c>
      <c r="U23" s="3">
        <f t="shared" si="1"/>
        <v>3650.269680851065</v>
      </c>
      <c r="V23" s="17">
        <f t="shared" si="1"/>
        <v>3987.174836601308</v>
      </c>
      <c r="W23" s="4"/>
      <c r="AA23" s="42" t="s">
        <v>36</v>
      </c>
      <c r="AB23" s="43" t="s">
        <v>91</v>
      </c>
      <c r="AC23" s="80">
        <f t="shared" si="2"/>
        <v>0.5941257615309062</v>
      </c>
      <c r="AD23" s="81">
        <f t="shared" si="2"/>
        <v>0.5732618630001601</v>
      </c>
      <c r="AE23" s="82">
        <f t="shared" si="2"/>
        <v>0.6261716187513334</v>
      </c>
      <c r="AF23" s="4"/>
    </row>
    <row r="24" spans="1:32" ht="30.75" customHeight="1">
      <c r="A24" s="4"/>
      <c r="B24" s="42" t="s">
        <v>37</v>
      </c>
      <c r="C24" s="43" t="s">
        <v>19</v>
      </c>
      <c r="D24" s="15">
        <f t="shared" si="3"/>
        <v>4759765.199999999</v>
      </c>
      <c r="E24" s="3">
        <v>4362281.4799999995</v>
      </c>
      <c r="F24" s="17">
        <v>397483.72000000003</v>
      </c>
      <c r="G24" s="4"/>
      <c r="I24" s="4"/>
      <c r="J24" s="42" t="s">
        <v>37</v>
      </c>
      <c r="K24" s="43" t="s">
        <v>19</v>
      </c>
      <c r="L24" s="48">
        <f t="shared" si="0"/>
        <v>4361.000000000002</v>
      </c>
      <c r="M24" s="48">
        <v>3972.000000000002</v>
      </c>
      <c r="N24" s="97">
        <v>388.9999999999999</v>
      </c>
      <c r="O24" s="4"/>
      <c r="P24" s="4"/>
      <c r="R24" s="42" t="s">
        <v>37</v>
      </c>
      <c r="S24" s="43" t="s">
        <v>19</v>
      </c>
      <c r="T24" s="15">
        <f t="shared" si="1"/>
        <v>1091.4389360238472</v>
      </c>
      <c r="U24" s="3">
        <f t="shared" si="1"/>
        <v>1098.258177240684</v>
      </c>
      <c r="V24" s="17">
        <f t="shared" si="1"/>
        <v>1021.8090488431881</v>
      </c>
      <c r="W24" s="4"/>
      <c r="AA24" s="42" t="s">
        <v>37</v>
      </c>
      <c r="AB24" s="43" t="s">
        <v>92</v>
      </c>
      <c r="AC24" s="80">
        <f t="shared" si="2"/>
        <v>0.17140660075013006</v>
      </c>
      <c r="AD24" s="81">
        <f t="shared" si="2"/>
        <v>0.17247753831529647</v>
      </c>
      <c r="AE24" s="82">
        <f t="shared" si="2"/>
        <v>0.16047147476339227</v>
      </c>
      <c r="AF24" s="4"/>
    </row>
    <row r="25" spans="1:32" ht="30">
      <c r="A25" s="4"/>
      <c r="B25" s="42" t="s">
        <v>38</v>
      </c>
      <c r="C25" s="43" t="s">
        <v>20</v>
      </c>
      <c r="D25" s="15">
        <f t="shared" si="3"/>
        <v>2050844.5</v>
      </c>
      <c r="E25" s="3">
        <v>1724103.1</v>
      </c>
      <c r="F25" s="17">
        <v>326741.4</v>
      </c>
      <c r="G25" s="4"/>
      <c r="I25" s="4"/>
      <c r="J25" s="42" t="s">
        <v>38</v>
      </c>
      <c r="K25" s="43" t="s">
        <v>20</v>
      </c>
      <c r="L25" s="48">
        <f t="shared" si="0"/>
        <v>849.9999999999999</v>
      </c>
      <c r="M25" s="48">
        <v>751.9999999999999</v>
      </c>
      <c r="N25" s="97">
        <v>98</v>
      </c>
      <c r="O25" s="4"/>
      <c r="P25" s="4"/>
      <c r="R25" s="42" t="s">
        <v>38</v>
      </c>
      <c r="S25" s="43" t="s">
        <v>20</v>
      </c>
      <c r="T25" s="15">
        <f t="shared" si="1"/>
        <v>2412.758235294118</v>
      </c>
      <c r="U25" s="3">
        <f t="shared" si="1"/>
        <v>2292.6902925531917</v>
      </c>
      <c r="V25" s="17">
        <f t="shared" si="1"/>
        <v>3334.095918367347</v>
      </c>
      <c r="W25" s="4"/>
      <c r="AA25" s="42" t="s">
        <v>38</v>
      </c>
      <c r="AB25" s="43" t="s">
        <v>93</v>
      </c>
      <c r="AC25" s="80">
        <f t="shared" si="2"/>
        <v>0.3789150944626106</v>
      </c>
      <c r="AD25" s="81">
        <f t="shared" si="2"/>
        <v>0.36005885134629045</v>
      </c>
      <c r="AE25" s="82">
        <f t="shared" si="2"/>
        <v>0.5236078987837608</v>
      </c>
      <c r="AF25" s="4"/>
    </row>
    <row r="26" spans="1:32" ht="15" customHeight="1">
      <c r="A26" s="4"/>
      <c r="B26" s="42" t="s">
        <v>39</v>
      </c>
      <c r="C26" s="43" t="s">
        <v>21</v>
      </c>
      <c r="D26" s="15">
        <f t="shared" si="3"/>
        <v>3419461.0199999996</v>
      </c>
      <c r="E26" s="3">
        <v>2739761.3999999994</v>
      </c>
      <c r="F26" s="17">
        <v>679699.62</v>
      </c>
      <c r="G26" s="4"/>
      <c r="I26" s="4"/>
      <c r="J26" s="42" t="s">
        <v>39</v>
      </c>
      <c r="K26" s="43" t="s">
        <v>21</v>
      </c>
      <c r="L26" s="48">
        <f t="shared" si="0"/>
        <v>1170</v>
      </c>
      <c r="M26" s="48">
        <v>792.9999999999999</v>
      </c>
      <c r="N26" s="97">
        <v>377</v>
      </c>
      <c r="O26" s="4"/>
      <c r="P26" s="4"/>
      <c r="R26" s="42" t="s">
        <v>39</v>
      </c>
      <c r="S26" s="43" t="s">
        <v>21</v>
      </c>
      <c r="T26" s="15">
        <f t="shared" si="1"/>
        <v>2922.616256410256</v>
      </c>
      <c r="U26" s="3">
        <f t="shared" si="1"/>
        <v>3454.9324085750313</v>
      </c>
      <c r="V26" s="17">
        <f t="shared" si="1"/>
        <v>1802.9167639257294</v>
      </c>
      <c r="W26" s="4"/>
      <c r="AA26" s="42" t="s">
        <v>39</v>
      </c>
      <c r="AB26" s="43" t="s">
        <v>94</v>
      </c>
      <c r="AC26" s="80">
        <f t="shared" si="2"/>
        <v>0.45898648222442284</v>
      </c>
      <c r="AD26" s="81">
        <f t="shared" si="2"/>
        <v>0.5425848395446711</v>
      </c>
      <c r="AE26" s="82">
        <f t="shared" si="2"/>
        <v>0.28314166165424565</v>
      </c>
      <c r="AF26" s="4"/>
    </row>
    <row r="27" spans="1:32" ht="27" customHeight="1">
      <c r="A27" s="4"/>
      <c r="B27" s="44" t="s">
        <v>40</v>
      </c>
      <c r="C27" s="45" t="s">
        <v>22</v>
      </c>
      <c r="D27" s="11">
        <f t="shared" si="3"/>
        <v>8581655.979999993</v>
      </c>
      <c r="E27" s="95">
        <v>6401582.229999994</v>
      </c>
      <c r="F27" s="96">
        <v>2180073.75</v>
      </c>
      <c r="G27" s="4"/>
      <c r="I27" s="4"/>
      <c r="J27" s="44" t="s">
        <v>40</v>
      </c>
      <c r="K27" s="45" t="s">
        <v>22</v>
      </c>
      <c r="L27" s="49">
        <f t="shared" si="0"/>
        <v>2148</v>
      </c>
      <c r="M27" s="49">
        <v>1291.9999999999998</v>
      </c>
      <c r="N27" s="98">
        <v>856</v>
      </c>
      <c r="O27" s="4"/>
      <c r="P27" s="4"/>
      <c r="R27" s="44" t="s">
        <v>40</v>
      </c>
      <c r="S27" s="45" t="s">
        <v>22</v>
      </c>
      <c r="T27" s="11">
        <f t="shared" si="1"/>
        <v>3995.184348230909</v>
      </c>
      <c r="U27" s="95">
        <f t="shared" si="1"/>
        <v>4954.785007739934</v>
      </c>
      <c r="V27" s="96">
        <f t="shared" si="1"/>
        <v>2546.815128504673</v>
      </c>
      <c r="W27" s="4"/>
      <c r="AA27" s="44" t="s">
        <v>40</v>
      </c>
      <c r="AB27" s="45" t="s">
        <v>95</v>
      </c>
      <c r="AC27" s="86">
        <f>T27/$T$9</f>
        <v>0.6274294840489562</v>
      </c>
      <c r="AD27" s="87">
        <f t="shared" si="2"/>
        <v>0.7781313526511875</v>
      </c>
      <c r="AE27" s="88">
        <f>V27/$T$9</f>
        <v>0.399968252467084</v>
      </c>
      <c r="AF27" s="4"/>
    </row>
    <row r="28" spans="1:32" ht="9.75" customHeight="1">
      <c r="A28" s="4"/>
      <c r="B28" s="4"/>
      <c r="C28" s="12"/>
      <c r="D28" s="3"/>
      <c r="E28" s="3"/>
      <c r="F28" s="3"/>
      <c r="G28" s="4"/>
      <c r="I28" s="4"/>
      <c r="K28" s="47"/>
      <c r="L28" s="48"/>
      <c r="M28" s="48"/>
      <c r="N28" s="48"/>
      <c r="O28" s="4"/>
      <c r="P28" s="4"/>
      <c r="R28" s="25"/>
      <c r="S28" s="12"/>
      <c r="T28" s="3"/>
      <c r="U28" s="3"/>
      <c r="V28" s="3"/>
      <c r="W28" s="4"/>
      <c r="AA28" s="25"/>
      <c r="AB28" s="12"/>
      <c r="AC28" s="3"/>
      <c r="AD28" s="3"/>
      <c r="AE28" s="3"/>
      <c r="AF28" s="4"/>
    </row>
    <row r="29" spans="1:32" ht="12" customHeight="1">
      <c r="A29" s="4"/>
      <c r="B29" s="16" t="s">
        <v>67</v>
      </c>
      <c r="C29" s="12"/>
      <c r="D29" s="3"/>
      <c r="E29" s="3"/>
      <c r="F29" s="3"/>
      <c r="G29" s="4"/>
      <c r="I29" s="4"/>
      <c r="J29" s="32" t="s">
        <v>107</v>
      </c>
      <c r="K29" s="47"/>
      <c r="L29" s="48"/>
      <c r="M29" s="48"/>
      <c r="N29" s="48"/>
      <c r="O29" s="4"/>
      <c r="P29" s="4"/>
      <c r="R29" s="32" t="s">
        <v>114</v>
      </c>
      <c r="S29" s="12"/>
      <c r="T29" s="3"/>
      <c r="U29" s="3"/>
      <c r="V29" s="3"/>
      <c r="W29" s="4"/>
      <c r="AA29" s="32" t="s">
        <v>99</v>
      </c>
      <c r="AB29" s="12"/>
      <c r="AC29" s="3"/>
      <c r="AD29" s="3"/>
      <c r="AE29" s="3"/>
      <c r="AF29" s="4"/>
    </row>
    <row r="30" spans="1:32" ht="12" customHeight="1">
      <c r="A30" s="4"/>
      <c r="B30" s="16" t="s">
        <v>42</v>
      </c>
      <c r="C30" s="12"/>
      <c r="D30" s="3"/>
      <c r="E30" s="3"/>
      <c r="F30" s="3"/>
      <c r="G30" s="4"/>
      <c r="I30" s="4"/>
      <c r="J30" s="32" t="s">
        <v>101</v>
      </c>
      <c r="K30" s="47"/>
      <c r="L30" s="48"/>
      <c r="M30" s="48"/>
      <c r="N30" s="48"/>
      <c r="O30" s="4"/>
      <c r="P30" s="4"/>
      <c r="R30" s="32" t="s">
        <v>101</v>
      </c>
      <c r="S30" s="12"/>
      <c r="T30" s="3"/>
      <c r="U30" s="3"/>
      <c r="V30" s="3"/>
      <c r="W30" s="4"/>
      <c r="AA30" s="32" t="s">
        <v>72</v>
      </c>
      <c r="AB30" s="12"/>
      <c r="AC30" s="3"/>
      <c r="AD30" s="3"/>
      <c r="AE30" s="3"/>
      <c r="AF30" s="4"/>
    </row>
    <row r="31" spans="1:32" ht="6" customHeight="1">
      <c r="A31" s="4"/>
      <c r="B31" s="4"/>
      <c r="C31" s="12"/>
      <c r="D31" s="3"/>
      <c r="E31" s="3"/>
      <c r="F31" s="3"/>
      <c r="G31" s="4"/>
      <c r="I31" s="4"/>
      <c r="J31" s="46"/>
      <c r="K31" s="47"/>
      <c r="L31" s="48"/>
      <c r="M31" s="48"/>
      <c r="N31" s="48"/>
      <c r="O31" s="4"/>
      <c r="P31" s="4"/>
      <c r="R31" s="25"/>
      <c r="S31" s="12"/>
      <c r="T31" s="3"/>
      <c r="U31" s="3"/>
      <c r="V31" s="3"/>
      <c r="W31" s="4"/>
      <c r="AA31" s="25"/>
      <c r="AB31" s="12"/>
      <c r="AC31" s="3"/>
      <c r="AD31" s="3"/>
      <c r="AE31" s="3"/>
      <c r="AF31" s="4"/>
    </row>
    <row r="32" spans="1:32" ht="12" customHeight="1">
      <c r="A32" s="4"/>
      <c r="G32" s="4"/>
      <c r="I32" s="4"/>
      <c r="J32" s="46" t="s">
        <v>67</v>
      </c>
      <c r="K32" s="50"/>
      <c r="O32" s="4"/>
      <c r="P32" s="4"/>
      <c r="R32" s="31" t="s">
        <v>67</v>
      </c>
      <c r="S32" s="12"/>
      <c r="T32" s="3"/>
      <c r="U32" s="3"/>
      <c r="V32" s="3"/>
      <c r="W32" s="4"/>
      <c r="AA32" s="32" t="s">
        <v>114</v>
      </c>
      <c r="AB32" s="12"/>
      <c r="AC32" s="3"/>
      <c r="AD32" s="3"/>
      <c r="AE32" s="3"/>
      <c r="AF32" s="4"/>
    </row>
    <row r="33" spans="1:32" ht="12" customHeight="1">
      <c r="A33" s="4"/>
      <c r="G33" s="4"/>
      <c r="I33" s="4"/>
      <c r="J33" s="58" t="s">
        <v>71</v>
      </c>
      <c r="O33" s="4"/>
      <c r="P33" s="4"/>
      <c r="R33" s="39" t="s">
        <v>71</v>
      </c>
      <c r="S33" s="12"/>
      <c r="T33" s="3"/>
      <c r="U33" s="3"/>
      <c r="V33" s="3"/>
      <c r="W33" s="4"/>
      <c r="AA33" s="32" t="s">
        <v>101</v>
      </c>
      <c r="AB33" s="12"/>
      <c r="AC33" s="3"/>
      <c r="AD33" s="3"/>
      <c r="AE33" s="3"/>
      <c r="AF33" s="4"/>
    </row>
    <row r="34" spans="1:32" ht="16.5" customHeight="1">
      <c r="A34" s="4"/>
      <c r="G34" s="4"/>
      <c r="I34" s="4"/>
      <c r="O34" s="4"/>
      <c r="P34" s="4"/>
      <c r="R34" s="25"/>
      <c r="S34" s="12"/>
      <c r="T34" s="3"/>
      <c r="U34" s="3"/>
      <c r="V34" s="3"/>
      <c r="W34" s="4"/>
      <c r="AA34" s="31" t="s">
        <v>67</v>
      </c>
      <c r="AB34" s="12"/>
      <c r="AC34" s="3"/>
      <c r="AD34" s="3"/>
      <c r="AE34" s="3"/>
      <c r="AF34" s="4"/>
    </row>
    <row r="35" spans="1:32" ht="13.5" customHeight="1">
      <c r="A35" s="4"/>
      <c r="G35" s="4"/>
      <c r="I35" s="4"/>
      <c r="O35" s="4"/>
      <c r="P35" s="4"/>
      <c r="R35" s="25"/>
      <c r="S35" s="12"/>
      <c r="T35" s="3"/>
      <c r="U35" s="3"/>
      <c r="V35" s="3"/>
      <c r="W35" s="4"/>
      <c r="AA35" s="31" t="s">
        <v>71</v>
      </c>
      <c r="AB35" s="12"/>
      <c r="AC35" s="3"/>
      <c r="AD35" s="3"/>
      <c r="AE35" s="3"/>
      <c r="AF35" s="4"/>
    </row>
    <row r="36" spans="1:32" ht="16.5" customHeight="1">
      <c r="A36" s="4"/>
      <c r="G36" s="4"/>
      <c r="I36" s="4"/>
      <c r="K36" s="36"/>
      <c r="L36" s="36"/>
      <c r="M36" s="36"/>
      <c r="O36" s="4"/>
      <c r="P36" s="4"/>
      <c r="R36" s="25"/>
      <c r="S36" s="12"/>
      <c r="T36" s="3"/>
      <c r="U36" s="3"/>
      <c r="V36" s="3"/>
      <c r="W36" s="4"/>
      <c r="AA36" s="32"/>
      <c r="AB36" s="12"/>
      <c r="AC36" s="3"/>
      <c r="AD36" s="3"/>
      <c r="AE36" s="3"/>
      <c r="AF36" s="4"/>
    </row>
    <row r="37" spans="1:32" ht="6.75" customHeight="1">
      <c r="A37" s="4"/>
      <c r="G37" s="4"/>
      <c r="I37" s="4"/>
      <c r="K37" s="37"/>
      <c r="L37" s="38"/>
      <c r="M37" s="38"/>
      <c r="O37" s="4"/>
      <c r="P37" s="4"/>
      <c r="R37" s="25"/>
      <c r="S37" s="12"/>
      <c r="T37" s="3"/>
      <c r="U37" s="3"/>
      <c r="V37" s="3"/>
      <c r="W37" s="4"/>
      <c r="AA37" s="25"/>
      <c r="AB37" s="12"/>
      <c r="AC37" s="3"/>
      <c r="AD37" s="3"/>
      <c r="AE37" s="3"/>
      <c r="AF37" s="4"/>
    </row>
    <row r="38" spans="1:32" ht="12" customHeight="1">
      <c r="A38" s="4"/>
      <c r="G38" s="4"/>
      <c r="I38" s="4"/>
      <c r="K38" s="37"/>
      <c r="L38" s="38"/>
      <c r="M38" s="38"/>
      <c r="O38" s="4"/>
      <c r="P38" s="4"/>
      <c r="R38" s="25"/>
      <c r="S38" s="12"/>
      <c r="T38" s="25"/>
      <c r="U38" s="25"/>
      <c r="V38" s="25"/>
      <c r="W38" s="4"/>
      <c r="AA38" s="25"/>
      <c r="AB38" s="12"/>
      <c r="AC38" s="25"/>
      <c r="AD38" s="25"/>
      <c r="AE38" s="25"/>
      <c r="AF38" s="4"/>
    </row>
    <row r="39" spans="1:32" ht="12" customHeight="1">
      <c r="A39" s="4"/>
      <c r="G39" s="4"/>
      <c r="I39" s="4"/>
      <c r="K39" s="37"/>
      <c r="L39" s="38"/>
      <c r="M39" s="38"/>
      <c r="O39" s="4"/>
      <c r="P39" s="4"/>
      <c r="R39" s="25"/>
      <c r="S39" s="12"/>
      <c r="T39" s="25"/>
      <c r="U39" s="25"/>
      <c r="V39" s="25"/>
      <c r="W39" s="4"/>
      <c r="AA39" s="25"/>
      <c r="AB39" s="12"/>
      <c r="AC39" s="25"/>
      <c r="AD39" s="25"/>
      <c r="AE39" s="25"/>
      <c r="AF39" s="4"/>
    </row>
    <row r="40" spans="11:31" ht="12" customHeight="1">
      <c r="K40" s="37"/>
      <c r="L40" s="38"/>
      <c r="M40" s="38"/>
      <c r="R40" s="26"/>
      <c r="S40" s="12"/>
      <c r="T40" s="26"/>
      <c r="U40" s="26"/>
      <c r="V40" s="26"/>
      <c r="AA40" s="26"/>
      <c r="AB40" s="12"/>
      <c r="AC40" s="26"/>
      <c r="AD40" s="26"/>
      <c r="AE40" s="26"/>
    </row>
    <row r="41" spans="11:31" ht="15">
      <c r="K41" s="37"/>
      <c r="L41" s="38"/>
      <c r="M41" s="38"/>
      <c r="R41" s="26"/>
      <c r="S41" s="26"/>
      <c r="T41" s="26"/>
      <c r="U41" s="26"/>
      <c r="V41" s="26"/>
      <c r="AA41" s="26"/>
      <c r="AB41" s="26"/>
      <c r="AC41" s="26"/>
      <c r="AD41" s="26"/>
      <c r="AE41" s="26"/>
    </row>
    <row r="42" spans="11:31" ht="15">
      <c r="K42" s="37"/>
      <c r="L42" s="38"/>
      <c r="M42" s="38"/>
      <c r="R42" s="26"/>
      <c r="S42" s="26"/>
      <c r="T42" s="26"/>
      <c r="U42" s="26"/>
      <c r="V42" s="26"/>
      <c r="AA42" s="26"/>
      <c r="AB42" s="26"/>
      <c r="AC42" s="26"/>
      <c r="AD42" s="26"/>
      <c r="AE42" s="26"/>
    </row>
    <row r="43" spans="11:31" ht="15">
      <c r="K43" s="37"/>
      <c r="L43" s="38"/>
      <c r="M43" s="38"/>
      <c r="R43" s="26"/>
      <c r="S43" s="26"/>
      <c r="T43" s="26"/>
      <c r="U43" s="26"/>
      <c r="V43" s="26"/>
      <c r="AA43" s="26"/>
      <c r="AB43" s="26"/>
      <c r="AC43" s="26"/>
      <c r="AD43" s="26"/>
      <c r="AE43" s="26"/>
    </row>
    <row r="44" spans="11:31" ht="15">
      <c r="K44" s="37"/>
      <c r="L44" s="38"/>
      <c r="M44" s="38"/>
      <c r="R44" s="26"/>
      <c r="S44" s="26"/>
      <c r="T44" s="26"/>
      <c r="U44" s="26"/>
      <c r="V44" s="26"/>
      <c r="AA44" s="26"/>
      <c r="AB44" s="26"/>
      <c r="AC44" s="26"/>
      <c r="AD44" s="26"/>
      <c r="AE44" s="26"/>
    </row>
    <row r="45" spans="11:13" ht="15">
      <c r="K45" s="37"/>
      <c r="L45" s="38"/>
      <c r="M45" s="38"/>
    </row>
    <row r="46" spans="11:13" ht="15">
      <c r="K46" s="37"/>
      <c r="L46" s="38"/>
      <c r="M46" s="38"/>
    </row>
    <row r="47" spans="11:13" ht="15">
      <c r="K47" s="37"/>
      <c r="L47" s="38"/>
      <c r="M47" s="38"/>
    </row>
    <row r="48" spans="11:13" ht="15">
      <c r="K48" s="37"/>
      <c r="L48" s="38"/>
      <c r="M48" s="38"/>
    </row>
    <row r="49" spans="11:13" ht="15">
      <c r="K49" s="37"/>
      <c r="L49" s="38"/>
      <c r="M49" s="38"/>
    </row>
    <row r="50" spans="11:13" ht="15">
      <c r="K50" s="37"/>
      <c r="L50" s="38"/>
      <c r="M50" s="38"/>
    </row>
    <row r="51" spans="11:13" ht="15">
      <c r="K51" s="37"/>
      <c r="L51" s="38"/>
      <c r="M51" s="38"/>
    </row>
    <row r="52" spans="11:13" ht="15">
      <c r="K52" s="37"/>
      <c r="L52" s="38"/>
      <c r="M52" s="38"/>
    </row>
    <row r="53" spans="11:13" ht="15">
      <c r="K53" s="37"/>
      <c r="L53" s="38"/>
      <c r="M53" s="38"/>
    </row>
  </sheetData>
  <sheetProtection/>
  <mergeCells count="8">
    <mergeCell ref="AA5:AB7"/>
    <mergeCell ref="AC5:AE5"/>
    <mergeCell ref="B5:C7"/>
    <mergeCell ref="D5:F5"/>
    <mergeCell ref="J5:K6"/>
    <mergeCell ref="L5:N5"/>
    <mergeCell ref="R5:S7"/>
    <mergeCell ref="T5:V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&amp;CV-2-6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2015-03-31T08:34:25Z</cp:lastPrinted>
  <dcterms:created xsi:type="dcterms:W3CDTF">2009-05-05T14:52:36Z</dcterms:created>
  <dcterms:modified xsi:type="dcterms:W3CDTF">2015-08-17T01:41:19Z</dcterms:modified>
  <cp:category/>
  <cp:version/>
  <cp:contentType/>
  <cp:contentStatus/>
</cp:coreProperties>
</file>