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1-1" sheetId="1" r:id="rId1"/>
    <sheet name="Table 21-2" sheetId="2" r:id="rId2"/>
    <sheet name="Table 21-3" sheetId="3" r:id="rId3"/>
  </sheets>
  <definedNames>
    <definedName name="_xlnm.Print_Area" localSheetId="0">'Table 21-1'!$K$1:$S$39</definedName>
    <definedName name="_xlnm.Print_Area" localSheetId="1">'Table 21-2'!$U$1:$AB$41</definedName>
    <definedName name="_xlnm.Print_Area" localSheetId="2">'Table 21-3'!$U$1:$AC$41</definedName>
  </definedNames>
  <calcPr fullCalcOnLoad="1"/>
</workbook>
</file>

<file path=xl/sharedStrings.xml><?xml version="1.0" encoding="utf-8"?>
<sst xmlns="http://schemas.openxmlformats.org/spreadsheetml/2006/main" count="329" uniqueCount="89">
  <si>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</si>
  <si>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</si>
  <si>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</si>
  <si>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</si>
  <si>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</si>
  <si>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</si>
  <si>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</si>
  <si>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</si>
  <si>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</si>
  <si>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</si>
  <si>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</si>
  <si>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</si>
  <si>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</si>
  <si>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</si>
  <si>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</si>
  <si>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</si>
  <si>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</si>
  <si>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</si>
  <si>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</si>
  <si>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</si>
  <si>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</si>
  <si>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</si>
  <si>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</si>
  <si>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</si>
  <si>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</si>
  <si>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</si>
  <si>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</si>
  <si>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101 and over</t>
  </si>
  <si>
    <t>11-50</t>
  </si>
  <si>
    <t xml:space="preserve">Table 21-1a. Annual Sales* by Size of Persons Engaged and Sex of Representative </t>
  </si>
  <si>
    <t>(proportion to average)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</si>
  <si>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</si>
  <si>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</si>
  <si>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</si>
  <si>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</si>
  <si>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</si>
  <si>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</si>
  <si>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</si>
  <si>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</si>
  <si>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</si>
  <si>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</si>
  <si>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</si>
  <si>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(USD / Entity)</t>
  </si>
  <si>
    <t xml:space="preserve">Size of Persons Engaged </t>
  </si>
  <si>
    <t>Sex of Representative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</si>
  <si>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</si>
  <si>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</si>
  <si>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</si>
  <si>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</si>
  <si>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</si>
  <si>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</si>
  <si>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</si>
  <si>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</si>
  <si>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</si>
  <si>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</si>
  <si>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</si>
  <si>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</si>
  <si>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</si>
  <si>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</si>
  <si>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Table 21-3. Annual Sales per Person Engaged by Size of Persons Engaged </t>
  </si>
  <si>
    <t>(persons engaged)</t>
  </si>
  <si>
    <t>(USD / person engaged)</t>
  </si>
  <si>
    <t>(proportion to average)</t>
  </si>
  <si>
    <t>(entities)</t>
  </si>
  <si>
    <t xml:space="preserve">   </t>
  </si>
  <si>
    <t xml:space="preserve">  Annual Sales per Person Engaged = Annual Sales/ Number of Persons Engaged</t>
  </si>
  <si>
    <t>1.The formula for calculating Annual Sales per entity is as follows:</t>
  </si>
  <si>
    <t>1.The formula for calculating Annual Sales per Person Engaged is as follows:</t>
  </si>
  <si>
    <t xml:space="preserve">  "Annual Sales per Entity".</t>
  </si>
  <si>
    <t xml:space="preserve">* The persons engaged of those entities with no sales and sales not reported are excluded </t>
  </si>
  <si>
    <t xml:space="preserve">  from calculation of "Annual sales per Person Engaged".</t>
  </si>
  <si>
    <t xml:space="preserve">  are excluded from calculation of "Annual Sales per Person Engaged".</t>
  </si>
  <si>
    <t xml:space="preserve">Table 31a. Number of Entities by Size of Persons Engaged and Sex of </t>
  </si>
  <si>
    <t xml:space="preserve">2.The Entities with No sales and Sales not reported are excluded from calculation of </t>
  </si>
  <si>
    <t xml:space="preserve">Table 21-2. Annual Sales per Entity by Size of Persons Engaged and Sex of </t>
  </si>
  <si>
    <t>Table 41a. Number of Persons Engaged  by Size of Persons Engaged and</t>
  </si>
  <si>
    <t xml:space="preserve">2.The Persons engaged of those Entities with No sales and Sales not reported </t>
  </si>
  <si>
    <t xml:space="preserve">* The Entities with no sales and sales not reported are excluded from calculation of </t>
  </si>
  <si>
    <t xml:space="preserve">  "Annual Sales per Entities"</t>
  </si>
  <si>
    <t xml:space="preserve">   Annual Sales per Entitiy = Annual Sales/ Number of Entities.</t>
  </si>
  <si>
    <t>-</t>
  </si>
  <si>
    <t xml:space="preserve">Table 21-1a. Annual Sales* by Size of Persons Engaged and Sex of Representative </t>
  </si>
  <si>
    <t xml:space="preserve">                  - Kampong Cham (2011)</t>
  </si>
  <si>
    <t xml:space="preserve">              Representative - Kampong Cham (2011)</t>
  </si>
  <si>
    <t xml:space="preserve">             Representative - Kampong Cham (2011)             </t>
  </si>
  <si>
    <t xml:space="preserve">          Sex of Representative - Kampong Cham (2011)</t>
  </si>
  <si>
    <t xml:space="preserve">            and Sex of Representative - Kampong Cham (2011)</t>
  </si>
  <si>
    <t>Table 21-1. Annual Sales by Size of Persons Engaged and Sex of</t>
  </si>
  <si>
    <t xml:space="preserve">             Representative - Kampong Cham (2011)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</si>
</sst>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;[Red]#,##0"/>
    <numFmt numFmtId="191" formatCode="0.0"/>
  </numFmts>
  <fonts count="43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vertical="center"/>
    </xf>
    <xf numFmtId="189" fontId="2" fillId="0" borderId="28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61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horizontal="right" wrapText="1"/>
      <protection/>
    </xf>
    <xf numFmtId="0" fontId="5" fillId="0" borderId="0" xfId="64" applyFont="1" applyFill="1" applyBorder="1" applyAlignment="1">
      <alignment wrapText="1"/>
      <protection/>
    </xf>
    <xf numFmtId="0" fontId="5" fillId="0" borderId="0" xfId="64" applyFont="1" applyFill="1" applyBorder="1" applyAlignment="1">
      <alignment horizontal="right" wrapText="1"/>
      <protection/>
    </xf>
    <xf numFmtId="0" fontId="5" fillId="0" borderId="0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horizontal="right" wrapText="1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right" wrapText="1"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65" applyFont="1" applyFill="1" applyBorder="1" applyAlignment="1">
      <alignment horizontal="right" wrapText="1"/>
      <protection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29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vertical="center"/>
    </xf>
    <xf numFmtId="190" fontId="2" fillId="0" borderId="21" xfId="0" applyNumberFormat="1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191" fontId="2" fillId="0" borderId="10" xfId="0" applyNumberFormat="1" applyFont="1" applyFill="1" applyBorder="1" applyAlignment="1">
      <alignment horizontal="right" vertical="center"/>
    </xf>
    <xf numFmtId="191" fontId="2" fillId="0" borderId="11" xfId="0" applyNumberFormat="1" applyFont="1" applyFill="1" applyBorder="1" applyAlignment="1">
      <alignment vertical="center"/>
    </xf>
    <xf numFmtId="191" fontId="2" fillId="0" borderId="12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left"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1_1" xfId="61"/>
    <cellStyle name="標準_Table 21-2" xfId="62"/>
    <cellStyle name="標準_Table 21-2_1" xfId="63"/>
    <cellStyle name="標準_Table 21-2_2" xfId="64"/>
    <cellStyle name="標準_Table 21-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2.00390625" style="1" customWidth="1"/>
    <col min="12" max="12" width="18.421875" style="1" customWidth="1"/>
    <col min="13" max="18" width="10.7109375" style="1" customWidth="1"/>
    <col min="19" max="19" width="2.57421875" style="1" customWidth="1"/>
    <col min="20" max="16384" width="9.140625" style="1" customWidth="1"/>
  </cols>
  <sheetData>
    <row r="1" spans="1:18" ht="15" customHeight="1">
      <c r="A1" s="8"/>
      <c r="B1" s="8"/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</row>
    <row r="2" spans="1:18" ht="15" customHeight="1">
      <c r="A2" s="8"/>
      <c r="B2" s="9" t="s">
        <v>81</v>
      </c>
      <c r="C2" s="9"/>
      <c r="D2" s="9"/>
      <c r="E2" s="9"/>
      <c r="F2" s="9"/>
      <c r="G2" s="9"/>
      <c r="H2" s="9"/>
      <c r="I2" s="8"/>
      <c r="K2" s="8"/>
      <c r="L2" s="9" t="s">
        <v>87</v>
      </c>
      <c r="M2" s="9"/>
      <c r="N2" s="9"/>
      <c r="O2" s="9"/>
      <c r="P2" s="9"/>
      <c r="Q2" s="9"/>
      <c r="R2" s="9"/>
    </row>
    <row r="3" spans="1:18" ht="15" customHeight="1">
      <c r="A3" s="8"/>
      <c r="B3" s="9" t="s">
        <v>82</v>
      </c>
      <c r="C3" s="9"/>
      <c r="D3" s="9"/>
      <c r="E3" s="9"/>
      <c r="F3" s="9"/>
      <c r="G3" s="9"/>
      <c r="H3" s="9"/>
      <c r="I3" s="8"/>
      <c r="K3" s="8"/>
      <c r="L3" s="9" t="s">
        <v>88</v>
      </c>
      <c r="M3" s="9"/>
      <c r="N3" s="9"/>
      <c r="O3" s="9"/>
      <c r="P3" s="9"/>
      <c r="Q3" s="9"/>
      <c r="R3" s="9"/>
    </row>
    <row r="4" spans="1:18" ht="15" customHeight="1">
      <c r="A4" s="8"/>
      <c r="B4" s="9"/>
      <c r="C4" s="9"/>
      <c r="D4" s="9"/>
      <c r="E4" s="9"/>
      <c r="F4" s="9"/>
      <c r="G4" s="9"/>
      <c r="H4" s="9"/>
      <c r="I4" s="8"/>
      <c r="K4" s="8"/>
      <c r="L4" s="9"/>
      <c r="M4" s="9"/>
      <c r="N4" s="9"/>
      <c r="O4" s="9"/>
      <c r="P4" s="9"/>
      <c r="Q4" s="9"/>
      <c r="R4" s="9"/>
    </row>
    <row r="5" spans="1:18" ht="15" customHeight="1">
      <c r="A5" s="8"/>
      <c r="B5" s="64" t="s">
        <v>5</v>
      </c>
      <c r="C5" s="67" t="s">
        <v>16</v>
      </c>
      <c r="D5" s="68"/>
      <c r="E5" s="68"/>
      <c r="F5" s="68"/>
      <c r="G5" s="68"/>
      <c r="H5" s="69"/>
      <c r="I5" s="8"/>
      <c r="K5" s="8"/>
      <c r="L5" s="64" t="s">
        <v>43</v>
      </c>
      <c r="M5" s="67" t="s">
        <v>44</v>
      </c>
      <c r="N5" s="68"/>
      <c r="O5" s="68"/>
      <c r="P5" s="68"/>
      <c r="Q5" s="68"/>
      <c r="R5" s="69"/>
    </row>
    <row r="6" spans="1:18" ht="29.25" customHeight="1">
      <c r="A6" s="8"/>
      <c r="B6" s="65"/>
      <c r="C6" s="10" t="s">
        <v>17</v>
      </c>
      <c r="D6" s="11" t="s">
        <v>6</v>
      </c>
      <c r="E6" s="12" t="s">
        <v>7</v>
      </c>
      <c r="F6" s="13" t="s">
        <v>45</v>
      </c>
      <c r="G6" s="11" t="s">
        <v>6</v>
      </c>
      <c r="H6" s="12" t="s">
        <v>7</v>
      </c>
      <c r="I6" s="8"/>
      <c r="K6" s="8"/>
      <c r="L6" s="65"/>
      <c r="M6" s="10" t="s">
        <v>45</v>
      </c>
      <c r="N6" s="11" t="s">
        <v>6</v>
      </c>
      <c r="O6" s="12" t="s">
        <v>7</v>
      </c>
      <c r="P6" s="13" t="s">
        <v>45</v>
      </c>
      <c r="Q6" s="11" t="s">
        <v>6</v>
      </c>
      <c r="R6" s="12" t="s">
        <v>7</v>
      </c>
    </row>
    <row r="7" spans="1:18" ht="15" customHeight="1">
      <c r="A7" s="8"/>
      <c r="B7" s="66"/>
      <c r="C7" s="20"/>
      <c r="D7" s="20" t="s">
        <v>46</v>
      </c>
      <c r="E7" s="21"/>
      <c r="F7" s="14"/>
      <c r="G7" s="20" t="s">
        <v>8</v>
      </c>
      <c r="H7" s="21"/>
      <c r="I7" s="8"/>
      <c r="K7" s="8"/>
      <c r="L7" s="66"/>
      <c r="M7" s="20"/>
      <c r="N7" s="20" t="s">
        <v>47</v>
      </c>
      <c r="O7" s="21"/>
      <c r="P7" s="14"/>
      <c r="Q7" s="20" t="s">
        <v>8</v>
      </c>
      <c r="R7" s="21"/>
    </row>
    <row r="8" spans="1:18" ht="6.75" customHeight="1">
      <c r="A8" s="8"/>
      <c r="B8" s="15"/>
      <c r="C8" s="6"/>
      <c r="D8" s="6"/>
      <c r="E8" s="6"/>
      <c r="F8" s="2"/>
      <c r="G8" s="2"/>
      <c r="H8" s="3"/>
      <c r="I8" s="8"/>
      <c r="K8" s="8"/>
      <c r="L8" s="15"/>
      <c r="M8" s="6"/>
      <c r="N8" s="6"/>
      <c r="O8" s="6"/>
      <c r="P8" s="2"/>
      <c r="Q8" s="2"/>
      <c r="R8" s="3"/>
    </row>
    <row r="9" spans="1:18" ht="15">
      <c r="A9" s="8"/>
      <c r="B9" s="15" t="s">
        <v>19</v>
      </c>
      <c r="C9" s="6">
        <f>SUM(C11:C25)</f>
        <v>347105478.6320002</v>
      </c>
      <c r="D9" s="6">
        <f>SUM(D11:D25)</f>
        <v>154060781.57700002</v>
      </c>
      <c r="E9" s="6">
        <f>SUM(E11:E25)</f>
        <v>193044697.05500013</v>
      </c>
      <c r="F9" s="2">
        <f>C9/$C$9*100</f>
        <v>100</v>
      </c>
      <c r="G9" s="2">
        <f>D9/$C$9*100</f>
        <v>44.384428094934975</v>
      </c>
      <c r="H9" s="3">
        <f>E9/$C$9*100</f>
        <v>55.61557190506501</v>
      </c>
      <c r="I9" s="8"/>
      <c r="K9" s="8"/>
      <c r="L9" s="15" t="s">
        <v>48</v>
      </c>
      <c r="M9" s="6">
        <f>C9/1000000</f>
        <v>347.1054786320002</v>
      </c>
      <c r="N9" s="6">
        <f>D9/1000000</f>
        <v>154.06078157700003</v>
      </c>
      <c r="O9" s="6">
        <f>E9/1000000</f>
        <v>193.0446970550001</v>
      </c>
      <c r="P9" s="2">
        <f>M9/$M$9*100</f>
        <v>100</v>
      </c>
      <c r="Q9" s="2">
        <f>N9/$M$9*100</f>
        <v>44.38442809493498</v>
      </c>
      <c r="R9" s="3">
        <f>O9/$M$9*100</f>
        <v>55.61557190506501</v>
      </c>
    </row>
    <row r="10" spans="1:18" ht="6.75" customHeight="1">
      <c r="A10" s="8"/>
      <c r="B10" s="15"/>
      <c r="C10" s="6"/>
      <c r="D10" s="6"/>
      <c r="E10" s="6"/>
      <c r="F10" s="2"/>
      <c r="G10" s="2"/>
      <c r="H10" s="3"/>
      <c r="I10" s="8"/>
      <c r="K10" s="8"/>
      <c r="L10" s="15"/>
      <c r="M10" s="6"/>
      <c r="N10" s="6"/>
      <c r="O10" s="6"/>
      <c r="P10" s="2"/>
      <c r="Q10" s="2"/>
      <c r="R10" s="3"/>
    </row>
    <row r="11" spans="1:18" ht="15">
      <c r="A11" s="8"/>
      <c r="B11" s="15" t="s">
        <v>9</v>
      </c>
      <c r="C11" s="6">
        <f>D11+E11</f>
        <v>107991693.28999992</v>
      </c>
      <c r="D11" s="6">
        <v>28197525.149999913</v>
      </c>
      <c r="E11" s="6">
        <v>79794168.14</v>
      </c>
      <c r="F11" s="2">
        <f aca="true" t="shared" si="0" ref="F11:F25">C11/$C$9*100</f>
        <v>31.112068215002814</v>
      </c>
      <c r="G11" s="2">
        <f aca="true" t="shared" si="1" ref="G11:G25">D11/$C$9*100</f>
        <v>8.123618578747589</v>
      </c>
      <c r="H11" s="3">
        <f aca="true" t="shared" si="2" ref="H11:H25">E11/$C$9*100</f>
        <v>22.988449636255222</v>
      </c>
      <c r="I11" s="8"/>
      <c r="K11" s="8"/>
      <c r="L11" s="15" t="s">
        <v>9</v>
      </c>
      <c r="M11" s="6">
        <f aca="true" t="shared" si="3" ref="M11:M25">C11/1000000</f>
        <v>107.99169328999992</v>
      </c>
      <c r="N11" s="6">
        <f aca="true" t="shared" si="4" ref="N11:N25">D11/1000000</f>
        <v>28.19752514999991</v>
      </c>
      <c r="O11" s="6">
        <f aca="true" t="shared" si="5" ref="O11:O25">E11/1000000</f>
        <v>79.79416814</v>
      </c>
      <c r="P11" s="2">
        <f aca="true" t="shared" si="6" ref="P11:P25">M11/$M$9*100</f>
        <v>31.112068215002814</v>
      </c>
      <c r="Q11" s="2">
        <f aca="true" t="shared" si="7" ref="Q11:Q25">N11/$M$9*100</f>
        <v>8.123618578747589</v>
      </c>
      <c r="R11" s="3">
        <f aca="true" t="shared" si="8" ref="R11:R25">O11/$M$9*100</f>
        <v>22.988449636255222</v>
      </c>
    </row>
    <row r="12" spans="1:18" ht="15">
      <c r="A12" s="8"/>
      <c r="B12" s="15">
        <v>2</v>
      </c>
      <c r="C12" s="6">
        <f>D12+E12</f>
        <v>116394615.26000021</v>
      </c>
      <c r="D12" s="6">
        <v>47688952.32500009</v>
      </c>
      <c r="E12" s="6">
        <v>68705662.93500012</v>
      </c>
      <c r="F12" s="2">
        <f t="shared" si="0"/>
        <v>33.53292368611713</v>
      </c>
      <c r="G12" s="2">
        <f t="shared" si="1"/>
        <v>13.739037629987894</v>
      </c>
      <c r="H12" s="3">
        <f t="shared" si="2"/>
        <v>19.79388605612923</v>
      </c>
      <c r="I12" s="8"/>
      <c r="K12" s="8"/>
      <c r="L12" s="15">
        <v>2</v>
      </c>
      <c r="M12" s="6">
        <f t="shared" si="3"/>
        <v>116.39461526000021</v>
      </c>
      <c r="N12" s="6">
        <f t="shared" si="4"/>
        <v>47.688952325000095</v>
      </c>
      <c r="O12" s="6">
        <f t="shared" si="5"/>
        <v>68.70566293500012</v>
      </c>
      <c r="P12" s="2">
        <f t="shared" si="6"/>
        <v>33.53292368611712</v>
      </c>
      <c r="Q12" s="2">
        <f t="shared" si="7"/>
        <v>13.739037629987894</v>
      </c>
      <c r="R12" s="3">
        <f t="shared" si="8"/>
        <v>19.79388605612923</v>
      </c>
    </row>
    <row r="13" spans="1:18" ht="15">
      <c r="A13" s="8"/>
      <c r="B13" s="15">
        <v>3</v>
      </c>
      <c r="C13" s="6">
        <f>D13+E13</f>
        <v>31465247.748000007</v>
      </c>
      <c r="D13" s="6">
        <v>14468469.818000007</v>
      </c>
      <c r="E13" s="6">
        <v>16996777.93</v>
      </c>
      <c r="F13" s="2">
        <f t="shared" si="0"/>
        <v>9.065039212866857</v>
      </c>
      <c r="G13" s="2">
        <f t="shared" si="1"/>
        <v>4.168320786817491</v>
      </c>
      <c r="H13" s="3">
        <f t="shared" si="2"/>
        <v>4.896718426049366</v>
      </c>
      <c r="I13" s="8"/>
      <c r="K13" s="8"/>
      <c r="L13" s="15">
        <v>3</v>
      </c>
      <c r="M13" s="6">
        <f t="shared" si="3"/>
        <v>31.465247748000007</v>
      </c>
      <c r="N13" s="6">
        <f t="shared" si="4"/>
        <v>14.468469818000008</v>
      </c>
      <c r="O13" s="6">
        <f t="shared" si="5"/>
        <v>16.99677793</v>
      </c>
      <c r="P13" s="2">
        <f t="shared" si="6"/>
        <v>9.065039212866857</v>
      </c>
      <c r="Q13" s="2">
        <f t="shared" si="7"/>
        <v>4.168320786817491</v>
      </c>
      <c r="R13" s="3">
        <f t="shared" si="8"/>
        <v>4.896718426049366</v>
      </c>
    </row>
    <row r="14" spans="1:18" ht="15">
      <c r="A14" s="8"/>
      <c r="B14" s="15">
        <v>4</v>
      </c>
      <c r="C14" s="6">
        <f aca="true" t="shared" si="9" ref="C14:C25">D14+E14</f>
        <v>17347302.959999997</v>
      </c>
      <c r="D14" s="6">
        <v>9124933.81</v>
      </c>
      <c r="E14" s="6">
        <v>8222369.149999998</v>
      </c>
      <c r="F14" s="2">
        <f t="shared" si="0"/>
        <v>4.997703588076043</v>
      </c>
      <c r="G14" s="2">
        <f t="shared" si="1"/>
        <v>2.6288648182572243</v>
      </c>
      <c r="H14" s="3">
        <f t="shared" si="2"/>
        <v>2.368838769818819</v>
      </c>
      <c r="I14" s="8"/>
      <c r="K14" s="8"/>
      <c r="L14" s="15">
        <v>4</v>
      </c>
      <c r="M14" s="6">
        <f t="shared" si="3"/>
        <v>17.347302959999997</v>
      </c>
      <c r="N14" s="6">
        <f t="shared" si="4"/>
        <v>9.12493381</v>
      </c>
      <c r="O14" s="6">
        <f t="shared" si="5"/>
        <v>8.222369149999997</v>
      </c>
      <c r="P14" s="2">
        <f t="shared" si="6"/>
        <v>4.997703588076043</v>
      </c>
      <c r="Q14" s="2">
        <f t="shared" si="7"/>
        <v>2.628864818257224</v>
      </c>
      <c r="R14" s="3">
        <f t="shared" si="8"/>
        <v>2.368838769818819</v>
      </c>
    </row>
    <row r="15" spans="1:18" ht="15">
      <c r="A15" s="8"/>
      <c r="B15" s="15" t="s">
        <v>20</v>
      </c>
      <c r="C15" s="6">
        <f t="shared" si="9"/>
        <v>13084591.55</v>
      </c>
      <c r="D15" s="6">
        <v>6260991.91</v>
      </c>
      <c r="E15" s="6">
        <v>6823599.6400000015</v>
      </c>
      <c r="F15" s="2">
        <f t="shared" si="0"/>
        <v>3.7696297971350177</v>
      </c>
      <c r="G15" s="2">
        <f t="shared" si="1"/>
        <v>1.8037721371254638</v>
      </c>
      <c r="H15" s="3">
        <f t="shared" si="2"/>
        <v>1.9658576600095539</v>
      </c>
      <c r="I15" s="8"/>
      <c r="K15" s="8"/>
      <c r="L15" s="15" t="s">
        <v>49</v>
      </c>
      <c r="M15" s="6">
        <f t="shared" si="3"/>
        <v>13.08459155</v>
      </c>
      <c r="N15" s="6">
        <f t="shared" si="4"/>
        <v>6.26099191</v>
      </c>
      <c r="O15" s="6">
        <f t="shared" si="5"/>
        <v>6.823599640000001</v>
      </c>
      <c r="P15" s="2">
        <f t="shared" si="6"/>
        <v>3.7696297971350177</v>
      </c>
      <c r="Q15" s="2">
        <f t="shared" si="7"/>
        <v>1.8037721371254638</v>
      </c>
      <c r="R15" s="3">
        <f t="shared" si="8"/>
        <v>1.9658576600095539</v>
      </c>
    </row>
    <row r="16" spans="1:18" ht="15">
      <c r="A16" s="8"/>
      <c r="B16" s="15" t="s">
        <v>21</v>
      </c>
      <c r="C16" s="6">
        <f>D16+E16</f>
        <v>6823517</v>
      </c>
      <c r="D16" s="6">
        <v>3946462.500000001</v>
      </c>
      <c r="E16" s="6">
        <v>2877054.4999999995</v>
      </c>
      <c r="F16" s="2">
        <f t="shared" si="0"/>
        <v>1.965833851684682</v>
      </c>
      <c r="G16" s="2">
        <f aca="true" t="shared" si="10" ref="G16:H19">D16/$C$9*100</f>
        <v>1.1369634716091659</v>
      </c>
      <c r="H16" s="3">
        <f t="shared" si="10"/>
        <v>0.8288703800755162</v>
      </c>
      <c r="I16" s="8"/>
      <c r="K16" s="8"/>
      <c r="L16" s="15" t="s">
        <v>50</v>
      </c>
      <c r="M16" s="6">
        <f t="shared" si="3"/>
        <v>6.823517</v>
      </c>
      <c r="N16" s="6">
        <f t="shared" si="4"/>
        <v>3.946462500000001</v>
      </c>
      <c r="O16" s="6">
        <f t="shared" si="5"/>
        <v>2.8770544999999994</v>
      </c>
      <c r="P16" s="2">
        <f t="shared" si="6"/>
        <v>1.965833851684682</v>
      </c>
      <c r="Q16" s="2">
        <f aca="true" t="shared" si="11" ref="Q16:R19">N16/$M$9*100</f>
        <v>1.1369634716091659</v>
      </c>
      <c r="R16" s="3">
        <f t="shared" si="11"/>
        <v>0.8288703800755162</v>
      </c>
    </row>
    <row r="17" spans="1:18" ht="15">
      <c r="A17" s="8"/>
      <c r="B17" s="15" t="s">
        <v>22</v>
      </c>
      <c r="C17" s="6">
        <f>D17+E17</f>
        <v>6146958.410000001</v>
      </c>
      <c r="D17" s="6">
        <v>4897553.410000001</v>
      </c>
      <c r="E17" s="6">
        <v>1249405</v>
      </c>
      <c r="F17" s="2">
        <f t="shared" si="0"/>
        <v>1.7709194433421722</v>
      </c>
      <c r="G17" s="2">
        <f t="shared" si="10"/>
        <v>1.4109697805122712</v>
      </c>
      <c r="H17" s="3">
        <f t="shared" si="10"/>
        <v>0.3599496628299013</v>
      </c>
      <c r="I17" s="8"/>
      <c r="K17" s="8"/>
      <c r="L17" s="15" t="s">
        <v>51</v>
      </c>
      <c r="M17" s="6">
        <f t="shared" si="3"/>
        <v>6.146958410000001</v>
      </c>
      <c r="N17" s="6">
        <f t="shared" si="4"/>
        <v>4.897553410000001</v>
      </c>
      <c r="O17" s="6">
        <f t="shared" si="5"/>
        <v>1.249405</v>
      </c>
      <c r="P17" s="2">
        <f t="shared" si="6"/>
        <v>1.7709194433421722</v>
      </c>
      <c r="Q17" s="2">
        <f t="shared" si="11"/>
        <v>1.4109697805122712</v>
      </c>
      <c r="R17" s="3">
        <f t="shared" si="11"/>
        <v>0.3599496628299014</v>
      </c>
    </row>
    <row r="18" spans="1:18" ht="15">
      <c r="A18" s="8"/>
      <c r="B18" s="15" t="s">
        <v>23</v>
      </c>
      <c r="C18" s="6">
        <f t="shared" si="9"/>
        <v>5436824.220000002</v>
      </c>
      <c r="D18" s="6">
        <v>4488692.180000002</v>
      </c>
      <c r="E18" s="6">
        <v>948132.04</v>
      </c>
      <c r="F18" s="2">
        <f t="shared" si="0"/>
        <v>1.5663320099202755</v>
      </c>
      <c r="G18" s="2">
        <f t="shared" si="10"/>
        <v>1.293178142186253</v>
      </c>
      <c r="H18" s="3">
        <f t="shared" si="10"/>
        <v>0.2731538677340226</v>
      </c>
      <c r="I18" s="8"/>
      <c r="K18" s="8"/>
      <c r="L18" s="15" t="s">
        <v>52</v>
      </c>
      <c r="M18" s="6">
        <f t="shared" si="3"/>
        <v>5.436824220000002</v>
      </c>
      <c r="N18" s="6">
        <f t="shared" si="4"/>
        <v>4.488692180000002</v>
      </c>
      <c r="O18" s="6">
        <f t="shared" si="5"/>
        <v>0.9481320400000001</v>
      </c>
      <c r="P18" s="2">
        <f t="shared" si="6"/>
        <v>1.5663320099202758</v>
      </c>
      <c r="Q18" s="2">
        <f t="shared" si="11"/>
        <v>1.2931781421862532</v>
      </c>
      <c r="R18" s="3">
        <f t="shared" si="11"/>
        <v>0.2731538677340226</v>
      </c>
    </row>
    <row r="19" spans="1:18" ht="15">
      <c r="A19" s="8"/>
      <c r="B19" s="15" t="s">
        <v>24</v>
      </c>
      <c r="C19" s="6">
        <f t="shared" si="9"/>
        <v>2688217.01</v>
      </c>
      <c r="D19" s="6">
        <v>2259352.7699999996</v>
      </c>
      <c r="E19" s="6">
        <v>428864.24</v>
      </c>
      <c r="F19" s="2">
        <f t="shared" si="0"/>
        <v>0.7744668913307577</v>
      </c>
      <c r="G19" s="2">
        <f t="shared" si="10"/>
        <v>0.6509124485457506</v>
      </c>
      <c r="H19" s="3">
        <f t="shared" si="10"/>
        <v>0.12355444278500717</v>
      </c>
      <c r="I19" s="8"/>
      <c r="K19" s="8"/>
      <c r="L19" s="15" t="s">
        <v>53</v>
      </c>
      <c r="M19" s="6">
        <f t="shared" si="3"/>
        <v>2.68821701</v>
      </c>
      <c r="N19" s="6">
        <f t="shared" si="4"/>
        <v>2.2593527699999996</v>
      </c>
      <c r="O19" s="6">
        <f t="shared" si="5"/>
        <v>0.42886424</v>
      </c>
      <c r="P19" s="2">
        <f t="shared" si="6"/>
        <v>0.7744668913307579</v>
      </c>
      <c r="Q19" s="2">
        <f t="shared" si="11"/>
        <v>0.6509124485457506</v>
      </c>
      <c r="R19" s="3">
        <f t="shared" si="11"/>
        <v>0.12355444278500718</v>
      </c>
    </row>
    <row r="20" spans="1:18" ht="15">
      <c r="A20" s="8"/>
      <c r="B20" s="15" t="s">
        <v>0</v>
      </c>
      <c r="C20" s="6">
        <f t="shared" si="9"/>
        <v>18366387.6</v>
      </c>
      <c r="D20" s="6">
        <v>12821185.120000001</v>
      </c>
      <c r="E20" s="6">
        <v>5545202.48</v>
      </c>
      <c r="F20" s="2">
        <f t="shared" si="0"/>
        <v>5.2912986773890625</v>
      </c>
      <c r="G20" s="2">
        <f t="shared" si="1"/>
        <v>3.6937432305967635</v>
      </c>
      <c r="H20" s="3">
        <f t="shared" si="2"/>
        <v>1.5975554467922994</v>
      </c>
      <c r="I20" s="8"/>
      <c r="K20" s="8"/>
      <c r="L20" s="15" t="s">
        <v>0</v>
      </c>
      <c r="M20" s="6">
        <f t="shared" si="3"/>
        <v>18.366387600000003</v>
      </c>
      <c r="N20" s="6">
        <f t="shared" si="4"/>
        <v>12.82118512</v>
      </c>
      <c r="O20" s="6">
        <f t="shared" si="5"/>
        <v>5.54520248</v>
      </c>
      <c r="P20" s="2">
        <f t="shared" si="6"/>
        <v>5.2912986773890625</v>
      </c>
      <c r="Q20" s="2">
        <f t="shared" si="7"/>
        <v>3.6937432305967635</v>
      </c>
      <c r="R20" s="3">
        <f t="shared" si="8"/>
        <v>1.5975554467922994</v>
      </c>
    </row>
    <row r="21" spans="1:18" ht="15">
      <c r="A21" s="8"/>
      <c r="B21" s="15" t="s">
        <v>1</v>
      </c>
      <c r="C21" s="6">
        <f t="shared" si="9"/>
        <v>14484854.403999997</v>
      </c>
      <c r="D21" s="6">
        <v>13217093.403999997</v>
      </c>
      <c r="E21" s="6">
        <v>1267761</v>
      </c>
      <c r="F21" s="2">
        <f t="shared" si="0"/>
        <v>4.17304113466811</v>
      </c>
      <c r="G21" s="2">
        <f t="shared" si="1"/>
        <v>3.807803165795808</v>
      </c>
      <c r="H21" s="3">
        <f t="shared" si="2"/>
        <v>0.3652379688723021</v>
      </c>
      <c r="I21" s="8"/>
      <c r="K21" s="8"/>
      <c r="L21" s="15" t="s">
        <v>1</v>
      </c>
      <c r="M21" s="6">
        <f t="shared" si="3"/>
        <v>14.484854403999996</v>
      </c>
      <c r="N21" s="6">
        <f t="shared" si="4"/>
        <v>13.217093403999998</v>
      </c>
      <c r="O21" s="6">
        <f t="shared" si="5"/>
        <v>1.267761</v>
      </c>
      <c r="P21" s="2">
        <f t="shared" si="6"/>
        <v>4.17304113466811</v>
      </c>
      <c r="Q21" s="2">
        <f t="shared" si="7"/>
        <v>3.807803165795809</v>
      </c>
      <c r="R21" s="3">
        <f t="shared" si="8"/>
        <v>0.36523796887230203</v>
      </c>
    </row>
    <row r="22" spans="1:18" ht="15">
      <c r="A22" s="8"/>
      <c r="B22" s="15" t="s">
        <v>2</v>
      </c>
      <c r="C22" s="6">
        <f t="shared" si="9"/>
        <v>2493385.1799999997</v>
      </c>
      <c r="D22" s="6">
        <v>2409385.1799999997</v>
      </c>
      <c r="E22" s="6">
        <v>84000</v>
      </c>
      <c r="F22" s="2">
        <f t="shared" si="0"/>
        <v>0.7183364520280235</v>
      </c>
      <c r="G22" s="2">
        <f t="shared" si="1"/>
        <v>0.6941363154208292</v>
      </c>
      <c r="H22" s="3">
        <f t="shared" si="2"/>
        <v>0.024200136607194396</v>
      </c>
      <c r="I22" s="8"/>
      <c r="K22" s="8"/>
      <c r="L22" s="15" t="s">
        <v>2</v>
      </c>
      <c r="M22" s="6">
        <f t="shared" si="3"/>
        <v>2.4933851799999998</v>
      </c>
      <c r="N22" s="6">
        <f t="shared" si="4"/>
        <v>2.4093851799999997</v>
      </c>
      <c r="O22" s="6">
        <f t="shared" si="5"/>
        <v>0.084</v>
      </c>
      <c r="P22" s="2">
        <f t="shared" si="6"/>
        <v>0.7183364520280235</v>
      </c>
      <c r="Q22" s="2">
        <f t="shared" si="7"/>
        <v>0.6941363154208292</v>
      </c>
      <c r="R22" s="3">
        <f t="shared" si="8"/>
        <v>0.024200136607194396</v>
      </c>
    </row>
    <row r="23" spans="1:18" ht="15">
      <c r="A23" s="8"/>
      <c r="B23" s="15" t="s">
        <v>3</v>
      </c>
      <c r="C23" s="6">
        <f t="shared" si="9"/>
        <v>4381884</v>
      </c>
      <c r="D23" s="6">
        <v>4280184</v>
      </c>
      <c r="E23" s="6">
        <v>101700</v>
      </c>
      <c r="F23" s="2">
        <f t="shared" si="0"/>
        <v>1.2624070404390406</v>
      </c>
      <c r="G23" s="2">
        <f t="shared" si="1"/>
        <v>1.233107589332473</v>
      </c>
      <c r="H23" s="3">
        <f t="shared" si="2"/>
        <v>0.029299451106567502</v>
      </c>
      <c r="I23" s="8"/>
      <c r="K23" s="8"/>
      <c r="L23" s="15" t="s">
        <v>3</v>
      </c>
      <c r="M23" s="6">
        <f t="shared" si="3"/>
        <v>4.381884</v>
      </c>
      <c r="N23" s="6">
        <f t="shared" si="4"/>
        <v>4.280184</v>
      </c>
      <c r="O23" s="6">
        <f t="shared" si="5"/>
        <v>0.1017</v>
      </c>
      <c r="P23" s="2">
        <f t="shared" si="6"/>
        <v>1.2624070404390406</v>
      </c>
      <c r="Q23" s="2">
        <f t="shared" si="7"/>
        <v>1.233107589332473</v>
      </c>
      <c r="R23" s="3">
        <f t="shared" si="8"/>
        <v>0.029299451106567502</v>
      </c>
    </row>
    <row r="24" spans="1:18" ht="15">
      <c r="A24" s="8"/>
      <c r="B24" s="15" t="s">
        <v>4</v>
      </c>
      <c r="C24" s="6">
        <f t="shared" si="9"/>
        <v>0</v>
      </c>
      <c r="D24" s="6">
        <v>0</v>
      </c>
      <c r="E24" s="6">
        <v>0</v>
      </c>
      <c r="F24" s="2">
        <f t="shared" si="0"/>
        <v>0</v>
      </c>
      <c r="G24" s="2">
        <f t="shared" si="1"/>
        <v>0</v>
      </c>
      <c r="H24" s="3">
        <f t="shared" si="2"/>
        <v>0</v>
      </c>
      <c r="I24" s="8"/>
      <c r="K24" s="8"/>
      <c r="L24" s="15" t="s">
        <v>4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2">
        <f t="shared" si="6"/>
        <v>0</v>
      </c>
      <c r="Q24" s="2">
        <f t="shared" si="7"/>
        <v>0</v>
      </c>
      <c r="R24" s="3">
        <f t="shared" si="8"/>
        <v>0</v>
      </c>
    </row>
    <row r="25" spans="1:18" ht="15">
      <c r="A25" s="8"/>
      <c r="B25" s="15" t="s">
        <v>18</v>
      </c>
      <c r="C25" s="6">
        <f t="shared" si="9"/>
        <v>0</v>
      </c>
      <c r="D25" s="6">
        <v>0</v>
      </c>
      <c r="E25" s="6">
        <v>0</v>
      </c>
      <c r="F25" s="2">
        <f t="shared" si="0"/>
        <v>0</v>
      </c>
      <c r="G25" s="2">
        <f t="shared" si="1"/>
        <v>0</v>
      </c>
      <c r="H25" s="3">
        <f t="shared" si="2"/>
        <v>0</v>
      </c>
      <c r="I25" s="8"/>
      <c r="K25" s="8"/>
      <c r="L25" s="15" t="s">
        <v>54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2">
        <f t="shared" si="6"/>
        <v>0</v>
      </c>
      <c r="Q25" s="2">
        <f t="shared" si="7"/>
        <v>0</v>
      </c>
      <c r="R25" s="3">
        <f t="shared" si="8"/>
        <v>0</v>
      </c>
    </row>
    <row r="26" spans="1:18" ht="6.75" customHeight="1">
      <c r="A26" s="8"/>
      <c r="B26" s="15"/>
      <c r="C26" s="6"/>
      <c r="D26" s="6"/>
      <c r="E26" s="6"/>
      <c r="F26" s="2"/>
      <c r="G26" s="2"/>
      <c r="H26" s="3"/>
      <c r="I26" s="8"/>
      <c r="K26" s="8"/>
      <c r="L26" s="15"/>
      <c r="M26" s="6"/>
      <c r="N26" s="6"/>
      <c r="O26" s="6"/>
      <c r="P26" s="2"/>
      <c r="Q26" s="2"/>
      <c r="R26" s="3"/>
    </row>
    <row r="27" spans="1:18" ht="16.5" customHeight="1">
      <c r="A27" s="8"/>
      <c r="B27" s="16" t="s">
        <v>10</v>
      </c>
      <c r="C27" s="6">
        <f>SUM(C15:C25)</f>
        <v>73906619.37400001</v>
      </c>
      <c r="D27" s="6">
        <f>SUM(D15:D25)</f>
        <v>54580900.474</v>
      </c>
      <c r="E27" s="6">
        <f>SUM(E15:E25)</f>
        <v>19325718.9</v>
      </c>
      <c r="F27" s="2">
        <f aca="true" t="shared" si="12" ref="F27:H36">C27/$C$9*100</f>
        <v>21.292265297937146</v>
      </c>
      <c r="G27" s="2">
        <f t="shared" si="12"/>
        <v>15.724586281124777</v>
      </c>
      <c r="H27" s="3">
        <f t="shared" si="12"/>
        <v>5.567679016812364</v>
      </c>
      <c r="I27" s="8"/>
      <c r="K27" s="8"/>
      <c r="L27" s="16" t="s">
        <v>10</v>
      </c>
      <c r="M27" s="6">
        <f>SUM(M15:M25)</f>
        <v>73.906619374</v>
      </c>
      <c r="N27" s="6">
        <f>SUM(N15:N25)</f>
        <v>54.580900473999996</v>
      </c>
      <c r="O27" s="6">
        <f>SUM(O15:O25)</f>
        <v>19.325718900000002</v>
      </c>
      <c r="P27" s="2">
        <f aca="true" t="shared" si="13" ref="P27:R36">M27/$M$9*100</f>
        <v>21.292265297937142</v>
      </c>
      <c r="Q27" s="2">
        <f t="shared" si="13"/>
        <v>15.724586281124777</v>
      </c>
      <c r="R27" s="3">
        <f t="shared" si="13"/>
        <v>5.567679016812365</v>
      </c>
    </row>
    <row r="28" spans="1:18" ht="16.5" customHeight="1">
      <c r="A28" s="8"/>
      <c r="B28" s="15" t="s">
        <v>11</v>
      </c>
      <c r="C28" s="6">
        <f>SUM(C20:C25)</f>
        <v>39726511.184</v>
      </c>
      <c r="D28" s="6">
        <f>SUM(D20:D25)</f>
        <v>32727847.703999996</v>
      </c>
      <c r="E28" s="6">
        <f>SUM(E20:E25)</f>
        <v>6998663.48</v>
      </c>
      <c r="F28" s="2">
        <f t="shared" si="12"/>
        <v>11.445083304524237</v>
      </c>
      <c r="G28" s="2">
        <f t="shared" si="12"/>
        <v>9.428790301145874</v>
      </c>
      <c r="H28" s="3">
        <f t="shared" si="12"/>
        <v>2.0162930033783635</v>
      </c>
      <c r="I28" s="8"/>
      <c r="K28" s="8"/>
      <c r="L28" s="15" t="s">
        <v>11</v>
      </c>
      <c r="M28" s="6">
        <f>SUM(M20:M25)</f>
        <v>39.726511183999996</v>
      </c>
      <c r="N28" s="6">
        <f>SUM(N20:N25)</f>
        <v>32.727847704</v>
      </c>
      <c r="O28" s="6">
        <f>SUM(O20:O25)</f>
        <v>6.99866348</v>
      </c>
      <c r="P28" s="2">
        <f t="shared" si="13"/>
        <v>11.445083304524237</v>
      </c>
      <c r="Q28" s="2">
        <f t="shared" si="13"/>
        <v>9.428790301145874</v>
      </c>
      <c r="R28" s="3">
        <f t="shared" si="13"/>
        <v>2.0162930033783635</v>
      </c>
    </row>
    <row r="29" spans="1:18" ht="16.5" customHeight="1">
      <c r="A29" s="8"/>
      <c r="B29" s="15" t="s">
        <v>12</v>
      </c>
      <c r="C29" s="6">
        <f>SUM(C21:C25)</f>
        <v>21360123.584</v>
      </c>
      <c r="D29" s="6">
        <f>SUM(D21:D25)</f>
        <v>19906662.584</v>
      </c>
      <c r="E29" s="6">
        <f>SUM(E21:E25)</f>
        <v>1453461</v>
      </c>
      <c r="F29" s="2">
        <f t="shared" si="12"/>
        <v>6.153784627135176</v>
      </c>
      <c r="G29" s="2">
        <f t="shared" si="12"/>
        <v>5.735047070549111</v>
      </c>
      <c r="H29" s="3">
        <f t="shared" si="12"/>
        <v>0.418737556586064</v>
      </c>
      <c r="I29" s="8"/>
      <c r="K29" s="8"/>
      <c r="L29" s="15" t="s">
        <v>12</v>
      </c>
      <c r="M29" s="6">
        <f>SUM(M21:M25)</f>
        <v>21.360123583999997</v>
      </c>
      <c r="N29" s="6">
        <f>SUM(N21:N25)</f>
        <v>19.906662583999996</v>
      </c>
      <c r="O29" s="6">
        <f>SUM(O21:O25)</f>
        <v>1.453461</v>
      </c>
      <c r="P29" s="2">
        <f t="shared" si="13"/>
        <v>6.153784627135175</v>
      </c>
      <c r="Q29" s="2">
        <f t="shared" si="13"/>
        <v>5.73504707054911</v>
      </c>
      <c r="R29" s="3">
        <f t="shared" si="13"/>
        <v>0.418737556586064</v>
      </c>
    </row>
    <row r="30" spans="1:18" ht="16.5" customHeight="1">
      <c r="A30" s="8"/>
      <c r="B30" s="15" t="s">
        <v>13</v>
      </c>
      <c r="C30" s="6">
        <f>SUM(C22:C25)</f>
        <v>6875269.18</v>
      </c>
      <c r="D30" s="6">
        <f>SUM(D22:D25)</f>
        <v>6689569.18</v>
      </c>
      <c r="E30" s="6">
        <f>SUM(E22:E25)</f>
        <v>185700</v>
      </c>
      <c r="F30" s="2">
        <f t="shared" si="12"/>
        <v>1.9807434924670642</v>
      </c>
      <c r="G30" s="2">
        <f t="shared" si="12"/>
        <v>1.927243904753302</v>
      </c>
      <c r="H30" s="3">
        <f t="shared" si="12"/>
        <v>0.0534995877137619</v>
      </c>
      <c r="I30" s="8"/>
      <c r="K30" s="8"/>
      <c r="L30" s="15" t="s">
        <v>13</v>
      </c>
      <c r="M30" s="6">
        <f>SUM(M22:M25)</f>
        <v>6.87526918</v>
      </c>
      <c r="N30" s="6">
        <f>SUM(N22:N25)</f>
        <v>6.6895691799999994</v>
      </c>
      <c r="O30" s="6">
        <f>SUM(O22:O25)</f>
        <v>0.1857</v>
      </c>
      <c r="P30" s="2">
        <f t="shared" si="13"/>
        <v>1.9807434924670642</v>
      </c>
      <c r="Q30" s="2">
        <f t="shared" si="13"/>
        <v>1.927243904753302</v>
      </c>
      <c r="R30" s="3">
        <f t="shared" si="13"/>
        <v>0.0534995877137619</v>
      </c>
    </row>
    <row r="31" spans="1:18" ht="16.5" customHeight="1">
      <c r="A31" s="8"/>
      <c r="B31" s="15" t="s">
        <v>14</v>
      </c>
      <c r="C31" s="6">
        <f>SUM(C23:C25)</f>
        <v>4381884</v>
      </c>
      <c r="D31" s="6">
        <f>SUM(D23:D25)</f>
        <v>4280184</v>
      </c>
      <c r="E31" s="6">
        <f>SUM(E23:E25)</f>
        <v>101700</v>
      </c>
      <c r="F31" s="2">
        <f t="shared" si="12"/>
        <v>1.2624070404390406</v>
      </c>
      <c r="G31" s="2">
        <f t="shared" si="12"/>
        <v>1.233107589332473</v>
      </c>
      <c r="H31" s="3">
        <f t="shared" si="12"/>
        <v>0.029299451106567502</v>
      </c>
      <c r="I31" s="8"/>
      <c r="K31" s="8"/>
      <c r="L31" s="15" t="s">
        <v>14</v>
      </c>
      <c r="M31" s="6">
        <f>SUM(M23:M25)</f>
        <v>4.381884</v>
      </c>
      <c r="N31" s="6">
        <f>SUM(N23:N25)</f>
        <v>4.280184</v>
      </c>
      <c r="O31" s="6">
        <f>SUM(O23:O25)</f>
        <v>0.1017</v>
      </c>
      <c r="P31" s="2">
        <f t="shared" si="13"/>
        <v>1.2624070404390406</v>
      </c>
      <c r="Q31" s="2">
        <f t="shared" si="13"/>
        <v>1.233107589332473</v>
      </c>
      <c r="R31" s="3">
        <f t="shared" si="13"/>
        <v>0.029299451106567502</v>
      </c>
    </row>
    <row r="32" spans="1:18" ht="16.5" customHeight="1">
      <c r="A32" s="8"/>
      <c r="B32" s="15" t="s">
        <v>15</v>
      </c>
      <c r="C32" s="27">
        <f>SUM(C24:C25)</f>
        <v>0</v>
      </c>
      <c r="D32" s="6">
        <f>SUM(D24:D25)</f>
        <v>0</v>
      </c>
      <c r="E32" s="6">
        <f>SUM(E24:E25)</f>
        <v>0</v>
      </c>
      <c r="F32" s="2">
        <f t="shared" si="12"/>
        <v>0</v>
      </c>
      <c r="G32" s="2">
        <f t="shared" si="12"/>
        <v>0</v>
      </c>
      <c r="H32" s="3">
        <f t="shared" si="12"/>
        <v>0</v>
      </c>
      <c r="I32" s="8"/>
      <c r="K32" s="8"/>
      <c r="L32" s="15" t="s">
        <v>15</v>
      </c>
      <c r="M32" s="27">
        <f>SUM(M24:M25)</f>
        <v>0</v>
      </c>
      <c r="N32" s="6">
        <f>SUM(N24:N25)</f>
        <v>0</v>
      </c>
      <c r="O32" s="6">
        <f>SUM(O24:O25)</f>
        <v>0</v>
      </c>
      <c r="P32" s="2">
        <f t="shared" si="13"/>
        <v>0</v>
      </c>
      <c r="Q32" s="2">
        <f t="shared" si="13"/>
        <v>0</v>
      </c>
      <c r="R32" s="3">
        <f t="shared" si="13"/>
        <v>0</v>
      </c>
    </row>
    <row r="33" spans="1:18" ht="16.5" customHeight="1">
      <c r="A33" s="8"/>
      <c r="B33" s="28" t="s">
        <v>25</v>
      </c>
      <c r="C33" s="6">
        <f>D33+E33</f>
        <v>310555732.5079994</v>
      </c>
      <c r="D33" s="6">
        <v>122595899.333</v>
      </c>
      <c r="E33" s="6">
        <v>187959833.1749994</v>
      </c>
      <c r="F33" s="2">
        <f t="shared" si="12"/>
        <v>89.47013274810604</v>
      </c>
      <c r="G33" s="2">
        <f aca="true" t="shared" si="14" ref="G33:H36">D33/$C$9*100</f>
        <v>35.31949418262443</v>
      </c>
      <c r="H33" s="3">
        <f t="shared" si="14"/>
        <v>54.1506385654816</v>
      </c>
      <c r="I33" s="8"/>
      <c r="K33" s="8"/>
      <c r="L33" s="28" t="s">
        <v>55</v>
      </c>
      <c r="M33" s="27">
        <f aca="true" t="shared" si="15" ref="M33:O36">C33/1000000</f>
        <v>310.55573250799944</v>
      </c>
      <c r="N33" s="6">
        <f t="shared" si="15"/>
        <v>122.595899333</v>
      </c>
      <c r="O33" s="6">
        <f t="shared" si="15"/>
        <v>187.95983317499937</v>
      </c>
      <c r="P33" s="2">
        <f t="shared" si="13"/>
        <v>89.47013274810604</v>
      </c>
      <c r="Q33" s="2">
        <f t="shared" si="13"/>
        <v>35.31949418262443</v>
      </c>
      <c r="R33" s="3">
        <f t="shared" si="13"/>
        <v>54.15063856548159</v>
      </c>
    </row>
    <row r="34" spans="1:18" ht="16.5" customHeight="1">
      <c r="A34" s="8"/>
      <c r="B34" s="15" t="s">
        <v>28</v>
      </c>
      <c r="C34" s="6">
        <f>D34+E34</f>
        <v>29674476.944000002</v>
      </c>
      <c r="D34" s="6">
        <v>24775313.064000003</v>
      </c>
      <c r="E34" s="6">
        <v>4899163.879999999</v>
      </c>
      <c r="F34" s="2">
        <f t="shared" si="12"/>
        <v>8.549123759426672</v>
      </c>
      <c r="G34" s="2">
        <f t="shared" si="14"/>
        <v>7.137690007557238</v>
      </c>
      <c r="H34" s="3">
        <f t="shared" si="14"/>
        <v>1.4114337518694346</v>
      </c>
      <c r="I34" s="8"/>
      <c r="K34" s="8"/>
      <c r="L34" s="15" t="s">
        <v>56</v>
      </c>
      <c r="M34" s="27">
        <f t="shared" si="15"/>
        <v>29.674476944000002</v>
      </c>
      <c r="N34" s="6">
        <f t="shared" si="15"/>
        <v>24.775313064000002</v>
      </c>
      <c r="O34" s="6">
        <f t="shared" si="15"/>
        <v>4.899163879999999</v>
      </c>
      <c r="P34" s="2">
        <f t="shared" si="13"/>
        <v>8.549123759426672</v>
      </c>
      <c r="Q34" s="2">
        <f t="shared" si="13"/>
        <v>7.137690007557238</v>
      </c>
      <c r="R34" s="3">
        <f t="shared" si="13"/>
        <v>1.4114337518694346</v>
      </c>
    </row>
    <row r="35" spans="1:18" ht="16.5" customHeight="1">
      <c r="A35" s="8"/>
      <c r="B35" s="15" t="s">
        <v>26</v>
      </c>
      <c r="C35" s="6">
        <f>D35+E35</f>
        <v>2493385.1799999997</v>
      </c>
      <c r="D35" s="6">
        <v>2409385.1799999997</v>
      </c>
      <c r="E35" s="6">
        <v>84000</v>
      </c>
      <c r="F35" s="2">
        <f t="shared" si="12"/>
        <v>0.7183364520280235</v>
      </c>
      <c r="G35" s="2">
        <f t="shared" si="14"/>
        <v>0.6941363154208292</v>
      </c>
      <c r="H35" s="3">
        <f t="shared" si="14"/>
        <v>0.024200136607194396</v>
      </c>
      <c r="I35" s="8"/>
      <c r="K35" s="8"/>
      <c r="L35" s="15" t="s">
        <v>57</v>
      </c>
      <c r="M35" s="27">
        <f t="shared" si="15"/>
        <v>2.4933851799999998</v>
      </c>
      <c r="N35" s="6">
        <f t="shared" si="15"/>
        <v>2.4093851799999997</v>
      </c>
      <c r="O35" s="6">
        <f t="shared" si="15"/>
        <v>0.084</v>
      </c>
      <c r="P35" s="2">
        <f t="shared" si="13"/>
        <v>0.7183364520280235</v>
      </c>
      <c r="Q35" s="2">
        <f t="shared" si="13"/>
        <v>0.6941363154208292</v>
      </c>
      <c r="R35" s="3">
        <f t="shared" si="13"/>
        <v>0.024200136607194396</v>
      </c>
    </row>
    <row r="36" spans="1:18" ht="16.5" customHeight="1">
      <c r="A36" s="8"/>
      <c r="B36" s="17" t="s">
        <v>27</v>
      </c>
      <c r="C36" s="18">
        <f>D36+E36</f>
        <v>4381884</v>
      </c>
      <c r="D36" s="7">
        <v>4280184</v>
      </c>
      <c r="E36" s="7">
        <v>101700</v>
      </c>
      <c r="F36" s="4">
        <f t="shared" si="12"/>
        <v>1.2624070404390406</v>
      </c>
      <c r="G36" s="4">
        <f t="shared" si="14"/>
        <v>1.233107589332473</v>
      </c>
      <c r="H36" s="5">
        <f t="shared" si="14"/>
        <v>0.029299451106567502</v>
      </c>
      <c r="I36" s="8"/>
      <c r="K36" s="8"/>
      <c r="L36" s="17" t="s">
        <v>58</v>
      </c>
      <c r="M36" s="18">
        <f t="shared" si="15"/>
        <v>4.381884</v>
      </c>
      <c r="N36" s="7">
        <f t="shared" si="15"/>
        <v>4.280184</v>
      </c>
      <c r="O36" s="7">
        <f t="shared" si="15"/>
        <v>0.1017</v>
      </c>
      <c r="P36" s="4">
        <f t="shared" si="13"/>
        <v>1.2624070404390406</v>
      </c>
      <c r="Q36" s="4">
        <f t="shared" si="13"/>
        <v>1.233107589332473</v>
      </c>
      <c r="R36" s="5">
        <f t="shared" si="13"/>
        <v>0.029299451106567502</v>
      </c>
    </row>
    <row r="37" spans="1:18" ht="6.75" customHeight="1">
      <c r="A37" s="8"/>
      <c r="B37" s="19"/>
      <c r="C37" s="6"/>
      <c r="D37" s="6"/>
      <c r="E37" s="6"/>
      <c r="F37" s="2"/>
      <c r="G37" s="2"/>
      <c r="H37" s="2"/>
      <c r="I37" s="8"/>
      <c r="K37" s="8"/>
      <c r="L37" s="19"/>
      <c r="M37" s="6"/>
      <c r="N37" s="6"/>
      <c r="O37" s="6"/>
      <c r="P37" s="2"/>
      <c r="Q37" s="2"/>
      <c r="R37" s="2"/>
    </row>
    <row r="38" spans="1:18" ht="12" customHeight="1">
      <c r="A38" s="8"/>
      <c r="B38" s="19"/>
      <c r="C38" s="8"/>
      <c r="D38" s="8"/>
      <c r="E38" s="8"/>
      <c r="F38" s="8"/>
      <c r="G38" s="8"/>
      <c r="H38" s="8"/>
      <c r="I38" s="8"/>
      <c r="K38" s="8"/>
      <c r="L38" s="30"/>
      <c r="M38" s="8"/>
      <c r="N38" s="8"/>
      <c r="O38" s="8"/>
      <c r="P38" s="8"/>
      <c r="Q38" s="8"/>
      <c r="R38" s="8"/>
    </row>
    <row r="39" spans="1:18" ht="12" customHeight="1">
      <c r="A39" s="8"/>
      <c r="B39" s="19"/>
      <c r="C39" s="8"/>
      <c r="D39" s="8"/>
      <c r="E39" s="8"/>
      <c r="F39" s="8"/>
      <c r="G39" s="8"/>
      <c r="H39" s="8"/>
      <c r="I39" s="8"/>
      <c r="K39" s="8"/>
      <c r="L39" s="30"/>
      <c r="M39" s="8"/>
      <c r="N39" s="8"/>
      <c r="O39" s="8"/>
      <c r="P39" s="8"/>
      <c r="Q39" s="8"/>
      <c r="R39" s="8"/>
    </row>
    <row r="41" spans="3:6" ht="14.25">
      <c r="C41" s="34"/>
      <c r="D41" s="34"/>
      <c r="E41" s="34"/>
      <c r="F41" s="32"/>
    </row>
    <row r="42" spans="3:13" ht="14.25">
      <c r="C42" s="37"/>
      <c r="D42" s="38"/>
      <c r="E42" s="38"/>
      <c r="F42" s="32"/>
      <c r="M42" s="31"/>
    </row>
    <row r="43" spans="3:6" ht="14.25">
      <c r="C43" s="37"/>
      <c r="D43" s="38"/>
      <c r="E43" s="38"/>
      <c r="F43" s="32"/>
    </row>
    <row r="44" spans="3:6" ht="12.75">
      <c r="C44" s="32"/>
      <c r="D44" s="33"/>
      <c r="E44" s="33"/>
      <c r="F44" s="32"/>
    </row>
  </sheetData>
  <sheetProtection/>
  <mergeCells count="4">
    <mergeCell ref="L5:L7"/>
    <mergeCell ref="M5:R5"/>
    <mergeCell ref="B5:B7"/>
    <mergeCell ref="C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MS,標準"V-1-3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2.7109375" style="1" customWidth="1"/>
    <col min="22" max="22" width="18.421875" style="1" customWidth="1"/>
    <col min="23" max="25" width="12.7109375" style="1" customWidth="1"/>
    <col min="26" max="26" width="11.7109375" style="1" customWidth="1"/>
    <col min="27" max="28" width="10.7109375" style="1" customWidth="1"/>
    <col min="29" max="29" width="2.7109375" style="1" customWidth="1"/>
    <col min="30" max="16384" width="9.140625" style="1" customWidth="1"/>
  </cols>
  <sheetData>
    <row r="1" spans="1:29" ht="15" customHeight="1">
      <c r="A1" s="8"/>
      <c r="B1" s="8"/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8"/>
      <c r="AB1" s="8"/>
      <c r="AC1" s="8"/>
    </row>
    <row r="2" spans="1:29" ht="15" customHeight="1">
      <c r="A2" s="8"/>
      <c r="B2" s="9" t="s">
        <v>29</v>
      </c>
      <c r="C2" s="9"/>
      <c r="D2" s="9"/>
      <c r="E2" s="9"/>
      <c r="F2" s="9"/>
      <c r="G2" s="9"/>
      <c r="H2" s="9"/>
      <c r="I2" s="8"/>
      <c r="K2" s="8"/>
      <c r="L2" s="9" t="s">
        <v>72</v>
      </c>
      <c r="M2" s="9"/>
      <c r="N2" s="9"/>
      <c r="O2" s="9"/>
      <c r="P2" s="9"/>
      <c r="Q2" s="9"/>
      <c r="R2" s="9"/>
      <c r="S2" s="8"/>
      <c r="U2" s="8"/>
      <c r="V2" s="9" t="s">
        <v>74</v>
      </c>
      <c r="W2" s="9"/>
      <c r="X2" s="9"/>
      <c r="Y2" s="9"/>
      <c r="Z2" s="9"/>
      <c r="AA2" s="9"/>
      <c r="AB2" s="9"/>
      <c r="AC2" s="8"/>
    </row>
    <row r="3" spans="1:29" ht="15" customHeight="1">
      <c r="A3" s="8"/>
      <c r="B3" s="9" t="s">
        <v>82</v>
      </c>
      <c r="C3" s="9"/>
      <c r="D3" s="9"/>
      <c r="E3" s="9"/>
      <c r="F3" s="9"/>
      <c r="G3" s="9"/>
      <c r="H3" s="9"/>
      <c r="I3" s="8"/>
      <c r="K3" s="8"/>
      <c r="L3" s="9" t="s">
        <v>83</v>
      </c>
      <c r="M3" s="9"/>
      <c r="N3" s="9"/>
      <c r="O3" s="9"/>
      <c r="P3" s="9"/>
      <c r="Q3" s="9"/>
      <c r="R3" s="9"/>
      <c r="S3" s="8"/>
      <c r="U3" s="8"/>
      <c r="V3" s="9" t="s">
        <v>84</v>
      </c>
      <c r="W3" s="9"/>
      <c r="X3" s="9"/>
      <c r="Y3" s="9"/>
      <c r="Z3" s="9"/>
      <c r="AA3" s="9"/>
      <c r="AB3" s="9"/>
      <c r="AC3" s="8"/>
    </row>
    <row r="4" spans="1:29" ht="15" customHeight="1">
      <c r="A4" s="8"/>
      <c r="B4" s="9"/>
      <c r="C4" s="9"/>
      <c r="D4" s="9"/>
      <c r="E4" s="9"/>
      <c r="F4" s="9"/>
      <c r="G4" s="9"/>
      <c r="H4" s="9"/>
      <c r="I4" s="8"/>
      <c r="K4" s="8"/>
      <c r="L4" s="9"/>
      <c r="M4" s="9"/>
      <c r="N4" s="9"/>
      <c r="O4" s="9"/>
      <c r="P4" s="9"/>
      <c r="Q4" s="9"/>
      <c r="R4" s="9"/>
      <c r="S4" s="8"/>
      <c r="U4" s="8"/>
      <c r="V4" s="9"/>
      <c r="W4" s="9"/>
      <c r="X4" s="9"/>
      <c r="Y4" s="9"/>
      <c r="Z4" s="9"/>
      <c r="AA4" s="9"/>
      <c r="AB4" s="9"/>
      <c r="AC4" s="8"/>
    </row>
    <row r="5" spans="1:29" ht="15" customHeight="1">
      <c r="A5" s="8"/>
      <c r="B5" s="64" t="s">
        <v>5</v>
      </c>
      <c r="C5" s="67" t="s">
        <v>44</v>
      </c>
      <c r="D5" s="68"/>
      <c r="E5" s="68"/>
      <c r="F5" s="68"/>
      <c r="G5" s="68"/>
      <c r="H5" s="69"/>
      <c r="I5" s="8"/>
      <c r="K5" s="8"/>
      <c r="L5" s="64" t="s">
        <v>43</v>
      </c>
      <c r="M5" s="67" t="s">
        <v>16</v>
      </c>
      <c r="N5" s="68"/>
      <c r="O5" s="68"/>
      <c r="P5" s="68"/>
      <c r="Q5" s="68"/>
      <c r="R5" s="69"/>
      <c r="S5" s="8"/>
      <c r="U5" s="8"/>
      <c r="V5" s="64" t="s">
        <v>5</v>
      </c>
      <c r="W5" s="67" t="s">
        <v>16</v>
      </c>
      <c r="X5" s="68"/>
      <c r="Y5" s="68"/>
      <c r="Z5" s="68"/>
      <c r="AA5" s="68"/>
      <c r="AB5" s="69"/>
      <c r="AC5" s="8"/>
    </row>
    <row r="6" spans="1:29" ht="29.25" customHeight="1">
      <c r="A6" s="8"/>
      <c r="B6" s="65"/>
      <c r="C6" s="10" t="s">
        <v>45</v>
      </c>
      <c r="D6" s="11" t="s">
        <v>6</v>
      </c>
      <c r="E6" s="12" t="s">
        <v>7</v>
      </c>
      <c r="F6" s="13" t="s">
        <v>45</v>
      </c>
      <c r="G6" s="11" t="s">
        <v>6</v>
      </c>
      <c r="H6" s="12" t="s">
        <v>7</v>
      </c>
      <c r="I6" s="8"/>
      <c r="K6" s="8"/>
      <c r="L6" s="65"/>
      <c r="M6" s="10" t="s">
        <v>45</v>
      </c>
      <c r="N6" s="11" t="s">
        <v>6</v>
      </c>
      <c r="O6" s="12" t="s">
        <v>7</v>
      </c>
      <c r="P6" s="13" t="s">
        <v>45</v>
      </c>
      <c r="Q6" s="11" t="s">
        <v>6</v>
      </c>
      <c r="R6" s="12" t="s">
        <v>7</v>
      </c>
      <c r="S6" s="8"/>
      <c r="U6" s="8"/>
      <c r="V6" s="65"/>
      <c r="W6" s="10" t="s">
        <v>17</v>
      </c>
      <c r="X6" s="11" t="s">
        <v>6</v>
      </c>
      <c r="Y6" s="12" t="s">
        <v>7</v>
      </c>
      <c r="Z6" s="13" t="s">
        <v>17</v>
      </c>
      <c r="AA6" s="11" t="s">
        <v>6</v>
      </c>
      <c r="AB6" s="12" t="s">
        <v>7</v>
      </c>
      <c r="AC6" s="8"/>
    </row>
    <row r="7" spans="1:29" ht="15" customHeight="1">
      <c r="A7" s="8"/>
      <c r="B7" s="66"/>
      <c r="C7" s="20"/>
      <c r="D7" s="20" t="s">
        <v>46</v>
      </c>
      <c r="E7" s="21"/>
      <c r="F7" s="14"/>
      <c r="G7" s="20" t="s">
        <v>8</v>
      </c>
      <c r="H7" s="21"/>
      <c r="I7" s="8"/>
      <c r="K7" s="8"/>
      <c r="L7" s="66"/>
      <c r="M7" s="22"/>
      <c r="N7" s="23" t="s">
        <v>63</v>
      </c>
      <c r="O7" s="24"/>
      <c r="P7" s="14"/>
      <c r="Q7" s="20" t="s">
        <v>8</v>
      </c>
      <c r="R7" s="21"/>
      <c r="S7" s="8"/>
      <c r="U7" s="8"/>
      <c r="V7" s="66"/>
      <c r="W7" s="20"/>
      <c r="X7" s="20" t="s">
        <v>42</v>
      </c>
      <c r="Y7" s="21"/>
      <c r="Z7" s="14"/>
      <c r="AA7" s="20" t="s">
        <v>30</v>
      </c>
      <c r="AB7" s="21"/>
      <c r="AC7" s="8"/>
    </row>
    <row r="8" spans="1:29" ht="6.75" customHeight="1">
      <c r="A8" s="8"/>
      <c r="B8" s="15"/>
      <c r="C8" s="6"/>
      <c r="D8" s="6"/>
      <c r="E8" s="6"/>
      <c r="F8" s="2"/>
      <c r="G8" s="2"/>
      <c r="H8" s="3"/>
      <c r="I8" s="8"/>
      <c r="K8" s="8"/>
      <c r="L8" s="15"/>
      <c r="M8" s="6"/>
      <c r="N8" s="6"/>
      <c r="O8" s="6"/>
      <c r="P8" s="2"/>
      <c r="Q8" s="2"/>
      <c r="R8" s="3"/>
      <c r="S8" s="8"/>
      <c r="U8" s="8"/>
      <c r="V8" s="15"/>
      <c r="W8" s="6"/>
      <c r="X8" s="6"/>
      <c r="Y8" s="6"/>
      <c r="Z8" s="25"/>
      <c r="AA8" s="25"/>
      <c r="AB8" s="26"/>
      <c r="AC8" s="8"/>
    </row>
    <row r="9" spans="1:29" ht="15">
      <c r="A9" s="8"/>
      <c r="B9" s="15" t="s">
        <v>31</v>
      </c>
      <c r="C9" s="6">
        <f>SUM(C11:C25)</f>
        <v>347105478.6320002</v>
      </c>
      <c r="D9" s="6">
        <f>SUM(D11:D25)</f>
        <v>154060781.57700002</v>
      </c>
      <c r="E9" s="6">
        <f>SUM(E11:E25)</f>
        <v>193044697.05500013</v>
      </c>
      <c r="F9" s="2">
        <f>C9/$C$9*100</f>
        <v>100</v>
      </c>
      <c r="G9" s="2">
        <f>D9/$C$9*100</f>
        <v>44.384428094934975</v>
      </c>
      <c r="H9" s="3">
        <f>E9/$C$9*100</f>
        <v>55.61557190506501</v>
      </c>
      <c r="I9" s="8"/>
      <c r="K9" s="8"/>
      <c r="L9" s="15" t="s">
        <v>48</v>
      </c>
      <c r="M9" s="6">
        <f>SUM(M11:M25)</f>
        <v>31351</v>
      </c>
      <c r="N9" s="6">
        <f>SUM(N11:N25)</f>
        <v>10800</v>
      </c>
      <c r="O9" s="6">
        <f>SUM(O11:O25)</f>
        <v>20551</v>
      </c>
      <c r="P9" s="2"/>
      <c r="Q9" s="2"/>
      <c r="R9" s="3"/>
      <c r="S9" s="8"/>
      <c r="U9" s="8"/>
      <c r="V9" s="15" t="s">
        <v>31</v>
      </c>
      <c r="W9" s="6">
        <f>C9/M9</f>
        <v>11071.591931102683</v>
      </c>
      <c r="X9" s="6">
        <f>D9/N9</f>
        <v>14264.887183055558</v>
      </c>
      <c r="Y9" s="6">
        <f>E9/O9</f>
        <v>9393.44543112258</v>
      </c>
      <c r="Z9" s="2">
        <f>W9/$W$9</f>
        <v>1</v>
      </c>
      <c r="AA9" s="2">
        <f>X9/$W$9</f>
        <v>1.2884224122262098</v>
      </c>
      <c r="AB9" s="3">
        <f>Y9/$W$9</f>
        <v>0.8484277138804405</v>
      </c>
      <c r="AC9" s="8"/>
    </row>
    <row r="10" spans="1:29" ht="6.75" customHeight="1">
      <c r="A10" s="8"/>
      <c r="B10" s="15"/>
      <c r="C10" s="6"/>
      <c r="D10" s="6"/>
      <c r="E10" s="6"/>
      <c r="F10" s="2"/>
      <c r="G10" s="2"/>
      <c r="H10" s="3"/>
      <c r="I10" s="8"/>
      <c r="K10" s="8"/>
      <c r="L10" s="15"/>
      <c r="M10" s="6"/>
      <c r="N10" s="6"/>
      <c r="O10" s="6"/>
      <c r="P10" s="2"/>
      <c r="Q10" s="2"/>
      <c r="R10" s="3"/>
      <c r="S10" s="8"/>
      <c r="U10" s="8"/>
      <c r="V10" s="15"/>
      <c r="W10" s="6"/>
      <c r="X10" s="6"/>
      <c r="Y10" s="6"/>
      <c r="Z10" s="2"/>
      <c r="AA10" s="2"/>
      <c r="AB10" s="3"/>
      <c r="AC10" s="8"/>
    </row>
    <row r="11" spans="1:29" ht="15">
      <c r="A11" s="8"/>
      <c r="B11" s="15" t="s">
        <v>9</v>
      </c>
      <c r="C11" s="6">
        <f>D11+E11</f>
        <v>107991693.28999992</v>
      </c>
      <c r="D11" s="6">
        <v>28197525.149999913</v>
      </c>
      <c r="E11" s="6">
        <v>79794168.14</v>
      </c>
      <c r="F11" s="2">
        <f aca="true" t="shared" si="0" ref="F11:H25">C11/$C$9*100</f>
        <v>31.112068215002814</v>
      </c>
      <c r="G11" s="2">
        <f t="shared" si="0"/>
        <v>8.123618578747589</v>
      </c>
      <c r="H11" s="3">
        <f t="shared" si="0"/>
        <v>22.988449636255222</v>
      </c>
      <c r="I11" s="8"/>
      <c r="K11" s="8"/>
      <c r="L11" s="15" t="s">
        <v>9</v>
      </c>
      <c r="M11" s="6">
        <f>N11+O11</f>
        <v>14294</v>
      </c>
      <c r="N11" s="6">
        <v>3523</v>
      </c>
      <c r="O11" s="6">
        <v>10771</v>
      </c>
      <c r="P11" s="2"/>
      <c r="Q11" s="2"/>
      <c r="R11" s="3"/>
      <c r="S11" s="8"/>
      <c r="U11" s="8"/>
      <c r="V11" s="15" t="s">
        <v>9</v>
      </c>
      <c r="W11" s="6">
        <f aca="true" t="shared" si="1" ref="W11:X23">C11/M11</f>
        <v>7555.036609066736</v>
      </c>
      <c r="X11" s="6">
        <f>D11/N11</f>
        <v>8003.839100198669</v>
      </c>
      <c r="Y11" s="6">
        <f aca="true" t="shared" si="2" ref="Y11:Y23">E11/O11</f>
        <v>7408.241401912543</v>
      </c>
      <c r="Z11" s="2">
        <f aca="true" t="shared" si="3" ref="Z11:Z23">W11/$W$9</f>
        <v>0.6823803348317848</v>
      </c>
      <c r="AA11" s="2">
        <f aca="true" t="shared" si="4" ref="AA11:AA23">X11/$W$9</f>
        <v>0.7229167359134705</v>
      </c>
      <c r="AB11" s="3">
        <f aca="true" t="shared" si="5" ref="AB11:AB23">Y11/$W$9</f>
        <v>0.6691216085286765</v>
      </c>
      <c r="AC11" s="8"/>
    </row>
    <row r="12" spans="1:29" ht="15">
      <c r="A12" s="8"/>
      <c r="B12" s="15">
        <v>2</v>
      </c>
      <c r="C12" s="6">
        <f>D12+E12</f>
        <v>116394615.26000021</v>
      </c>
      <c r="D12" s="6">
        <v>47688952.32500009</v>
      </c>
      <c r="E12" s="6">
        <v>68705662.93500012</v>
      </c>
      <c r="F12" s="2">
        <f t="shared" si="0"/>
        <v>33.53292368611713</v>
      </c>
      <c r="G12" s="2">
        <f t="shared" si="0"/>
        <v>13.739037629987894</v>
      </c>
      <c r="H12" s="3">
        <f t="shared" si="0"/>
        <v>19.79388605612923</v>
      </c>
      <c r="I12" s="8"/>
      <c r="K12" s="8"/>
      <c r="L12" s="15">
        <v>2</v>
      </c>
      <c r="M12" s="6">
        <f>N12+O12</f>
        <v>11736</v>
      </c>
      <c r="N12" s="6">
        <v>4539</v>
      </c>
      <c r="O12" s="6">
        <v>7197</v>
      </c>
      <c r="P12" s="2"/>
      <c r="Q12" s="2"/>
      <c r="R12" s="3"/>
      <c r="S12" s="8"/>
      <c r="U12" s="8"/>
      <c r="V12" s="15">
        <v>2</v>
      </c>
      <c r="W12" s="6">
        <f>C12/M12</f>
        <v>9917.741586571252</v>
      </c>
      <c r="X12" s="6">
        <f t="shared" si="1"/>
        <v>10506.488725490217</v>
      </c>
      <c r="Y12" s="6">
        <f t="shared" si="2"/>
        <v>9546.430864943743</v>
      </c>
      <c r="Z12" s="2">
        <f t="shared" si="3"/>
        <v>0.8957827969354618</v>
      </c>
      <c r="AA12" s="2">
        <f t="shared" si="4"/>
        <v>0.9489591732490646</v>
      </c>
      <c r="AB12" s="3">
        <f t="shared" si="5"/>
        <v>0.862245549181197</v>
      </c>
      <c r="AC12" s="8"/>
    </row>
    <row r="13" spans="1:29" ht="15">
      <c r="A13" s="8"/>
      <c r="B13" s="15">
        <v>3</v>
      </c>
      <c r="C13" s="6">
        <f>D13+E13</f>
        <v>31465247.748000007</v>
      </c>
      <c r="D13" s="6">
        <v>14468469.818000007</v>
      </c>
      <c r="E13" s="6">
        <v>16996777.93</v>
      </c>
      <c r="F13" s="2">
        <f t="shared" si="0"/>
        <v>9.065039212866857</v>
      </c>
      <c r="G13" s="2">
        <f t="shared" si="0"/>
        <v>4.168320786817491</v>
      </c>
      <c r="H13" s="3">
        <f t="shared" si="0"/>
        <v>4.896718426049366</v>
      </c>
      <c r="I13" s="8"/>
      <c r="K13" s="8"/>
      <c r="L13" s="15">
        <v>3</v>
      </c>
      <c r="M13" s="6">
        <f>N13+O13</f>
        <v>2644</v>
      </c>
      <c r="N13" s="6">
        <v>1089</v>
      </c>
      <c r="O13" s="6">
        <v>1555</v>
      </c>
      <c r="P13" s="2"/>
      <c r="Q13" s="2"/>
      <c r="R13" s="3"/>
      <c r="S13" s="8"/>
      <c r="U13" s="8"/>
      <c r="V13" s="15">
        <v>3</v>
      </c>
      <c r="W13" s="6">
        <f t="shared" si="1"/>
        <v>11900.623202723149</v>
      </c>
      <c r="X13" s="6">
        <f t="shared" si="1"/>
        <v>13286.014525252533</v>
      </c>
      <c r="Y13" s="6">
        <f t="shared" si="2"/>
        <v>10930.403813504823</v>
      </c>
      <c r="Z13" s="2">
        <f t="shared" si="3"/>
        <v>1.0748791390415613</v>
      </c>
      <c r="AA13" s="2">
        <f t="shared" si="4"/>
        <v>1.2000094121902218</v>
      </c>
      <c r="AB13" s="3">
        <f t="shared" si="5"/>
        <v>0.9872477130229819</v>
      </c>
      <c r="AC13" s="8"/>
    </row>
    <row r="14" spans="1:29" ht="15">
      <c r="A14" s="8"/>
      <c r="B14" s="15">
        <v>4</v>
      </c>
      <c r="C14" s="6">
        <f aca="true" t="shared" si="6" ref="C14:C25">D14+E14</f>
        <v>17347302.959999997</v>
      </c>
      <c r="D14" s="6">
        <v>9124933.81</v>
      </c>
      <c r="E14" s="6">
        <v>8222369.149999998</v>
      </c>
      <c r="F14" s="2">
        <f t="shared" si="0"/>
        <v>4.997703588076043</v>
      </c>
      <c r="G14" s="2">
        <f t="shared" si="0"/>
        <v>2.6288648182572243</v>
      </c>
      <c r="H14" s="3">
        <f t="shared" si="0"/>
        <v>2.368838769818819</v>
      </c>
      <c r="I14" s="8"/>
      <c r="K14" s="8"/>
      <c r="L14" s="15">
        <v>4</v>
      </c>
      <c r="M14" s="6">
        <f aca="true" t="shared" si="7" ref="M14:M25">N14+O14</f>
        <v>1011</v>
      </c>
      <c r="N14" s="6">
        <v>501</v>
      </c>
      <c r="O14" s="6">
        <v>510</v>
      </c>
      <c r="P14" s="2"/>
      <c r="Q14" s="2"/>
      <c r="R14" s="3"/>
      <c r="S14" s="8"/>
      <c r="U14" s="8"/>
      <c r="V14" s="15">
        <v>4</v>
      </c>
      <c r="W14" s="6">
        <f t="shared" si="1"/>
        <v>17158.558813056377</v>
      </c>
      <c r="X14" s="6">
        <f t="shared" si="1"/>
        <v>18213.440738522953</v>
      </c>
      <c r="Y14" s="6">
        <f t="shared" si="2"/>
        <v>16122.292450980387</v>
      </c>
      <c r="Z14" s="2">
        <f t="shared" si="3"/>
        <v>1.5497824450026907</v>
      </c>
      <c r="AA14" s="2">
        <f t="shared" si="4"/>
        <v>1.645060696949745</v>
      </c>
      <c r="AB14" s="3">
        <f t="shared" si="5"/>
        <v>1.4561855739723488</v>
      </c>
      <c r="AC14" s="8"/>
    </row>
    <row r="15" spans="1:29" ht="15">
      <c r="A15" s="8"/>
      <c r="B15" s="15" t="s">
        <v>32</v>
      </c>
      <c r="C15" s="6">
        <f t="shared" si="6"/>
        <v>13084591.55</v>
      </c>
      <c r="D15" s="6">
        <v>6260991.91</v>
      </c>
      <c r="E15" s="6">
        <v>6823599.6400000015</v>
      </c>
      <c r="F15" s="2">
        <f t="shared" si="0"/>
        <v>3.7696297971350177</v>
      </c>
      <c r="G15" s="2">
        <f t="shared" si="0"/>
        <v>1.8037721371254638</v>
      </c>
      <c r="H15" s="3">
        <f t="shared" si="0"/>
        <v>1.9658576600095539</v>
      </c>
      <c r="I15" s="8"/>
      <c r="K15" s="8"/>
      <c r="L15" s="15" t="s">
        <v>49</v>
      </c>
      <c r="M15" s="6">
        <f t="shared" si="7"/>
        <v>450</v>
      </c>
      <c r="N15" s="6">
        <v>258</v>
      </c>
      <c r="O15" s="6">
        <v>192</v>
      </c>
      <c r="P15" s="2"/>
      <c r="Q15" s="2"/>
      <c r="R15" s="3"/>
      <c r="S15" s="8"/>
      <c r="U15" s="8"/>
      <c r="V15" s="15" t="s">
        <v>32</v>
      </c>
      <c r="W15" s="6">
        <f t="shared" si="1"/>
        <v>29076.87011111111</v>
      </c>
      <c r="X15" s="6">
        <f t="shared" si="1"/>
        <v>24267.41050387597</v>
      </c>
      <c r="Y15" s="6">
        <f t="shared" si="2"/>
        <v>35539.58145833334</v>
      </c>
      <c r="Z15" s="2">
        <f t="shared" si="3"/>
        <v>2.626259194888443</v>
      </c>
      <c r="AA15" s="2">
        <f t="shared" si="4"/>
        <v>2.191862801202342</v>
      </c>
      <c r="AB15" s="3">
        <f t="shared" si="5"/>
        <v>3.209979348904142</v>
      </c>
      <c r="AC15" s="8"/>
    </row>
    <row r="16" spans="1:29" ht="15">
      <c r="A16" s="8"/>
      <c r="B16" s="15" t="s">
        <v>33</v>
      </c>
      <c r="C16" s="6">
        <f>D16+E16</f>
        <v>6823517</v>
      </c>
      <c r="D16" s="6">
        <v>3946462.500000001</v>
      </c>
      <c r="E16" s="6">
        <v>2877054.4999999995</v>
      </c>
      <c r="F16" s="2">
        <f t="shared" si="0"/>
        <v>1.965833851684682</v>
      </c>
      <c r="G16" s="2">
        <f t="shared" si="0"/>
        <v>1.1369634716091659</v>
      </c>
      <c r="H16" s="3">
        <f t="shared" si="0"/>
        <v>0.8288703800755162</v>
      </c>
      <c r="I16" s="8"/>
      <c r="K16" s="8"/>
      <c r="L16" s="15" t="s">
        <v>50</v>
      </c>
      <c r="M16" s="6">
        <f>N16+O16</f>
        <v>263</v>
      </c>
      <c r="N16" s="6">
        <v>152</v>
      </c>
      <c r="O16" s="6">
        <v>111</v>
      </c>
      <c r="P16" s="2"/>
      <c r="Q16" s="2"/>
      <c r="R16" s="3"/>
      <c r="S16" s="8"/>
      <c r="U16" s="8"/>
      <c r="V16" s="15" t="s">
        <v>33</v>
      </c>
      <c r="W16" s="6">
        <f t="shared" si="1"/>
        <v>25944.93155893536</v>
      </c>
      <c r="X16" s="6">
        <f aca="true" t="shared" si="8" ref="X16:Y19">D16/N16</f>
        <v>25963.569078947374</v>
      </c>
      <c r="Y16" s="6">
        <f t="shared" si="8"/>
        <v>25919.409909909904</v>
      </c>
      <c r="Z16" s="2">
        <f aca="true" t="shared" si="9" ref="Z16:AB19">W16/$W$9</f>
        <v>2.343378596356139</v>
      </c>
      <c r="AA16" s="2">
        <f t="shared" si="9"/>
        <v>2.3450619604222998</v>
      </c>
      <c r="AB16" s="3">
        <f t="shared" si="9"/>
        <v>2.341073449166442</v>
      </c>
      <c r="AC16" s="8"/>
    </row>
    <row r="17" spans="1:29" ht="15">
      <c r="A17" s="8"/>
      <c r="B17" s="15" t="s">
        <v>34</v>
      </c>
      <c r="C17" s="6">
        <f>D17+E17</f>
        <v>6146958.410000001</v>
      </c>
      <c r="D17" s="6">
        <v>4897553.410000001</v>
      </c>
      <c r="E17" s="6">
        <v>1249405</v>
      </c>
      <c r="F17" s="2">
        <f t="shared" si="0"/>
        <v>1.7709194433421722</v>
      </c>
      <c r="G17" s="2">
        <f t="shared" si="0"/>
        <v>1.4109697805122712</v>
      </c>
      <c r="H17" s="3">
        <f t="shared" si="0"/>
        <v>0.3599496628299013</v>
      </c>
      <c r="I17" s="8"/>
      <c r="K17" s="8"/>
      <c r="L17" s="15" t="s">
        <v>51</v>
      </c>
      <c r="M17" s="6">
        <f>N17+O17</f>
        <v>196</v>
      </c>
      <c r="N17" s="6">
        <v>139</v>
      </c>
      <c r="O17" s="6">
        <v>57</v>
      </c>
      <c r="P17" s="2"/>
      <c r="Q17" s="2"/>
      <c r="R17" s="3"/>
      <c r="S17" s="8"/>
      <c r="U17" s="8"/>
      <c r="V17" s="15" t="s">
        <v>34</v>
      </c>
      <c r="W17" s="6">
        <f t="shared" si="1"/>
        <v>31362.032704081637</v>
      </c>
      <c r="X17" s="6">
        <f t="shared" si="8"/>
        <v>35234.19719424461</v>
      </c>
      <c r="Y17" s="6">
        <f t="shared" si="8"/>
        <v>21919.385964912282</v>
      </c>
      <c r="Z17" s="2">
        <f t="shared" si="9"/>
        <v>2.8326579320520633</v>
      </c>
      <c r="AA17" s="2">
        <f t="shared" si="9"/>
        <v>3.182396661067641</v>
      </c>
      <c r="AB17" s="3">
        <f t="shared" si="9"/>
        <v>1.979786294628112</v>
      </c>
      <c r="AC17" s="8"/>
    </row>
    <row r="18" spans="1:29" ht="15">
      <c r="A18" s="8"/>
      <c r="B18" s="15" t="s">
        <v>35</v>
      </c>
      <c r="C18" s="6">
        <f t="shared" si="6"/>
        <v>5436824.220000002</v>
      </c>
      <c r="D18" s="6">
        <v>4488692.180000002</v>
      </c>
      <c r="E18" s="6">
        <v>948132.04</v>
      </c>
      <c r="F18" s="2">
        <f t="shared" si="0"/>
        <v>1.5663320099202755</v>
      </c>
      <c r="G18" s="2">
        <f t="shared" si="0"/>
        <v>1.293178142186253</v>
      </c>
      <c r="H18" s="3">
        <f t="shared" si="0"/>
        <v>0.2731538677340226</v>
      </c>
      <c r="I18" s="8"/>
      <c r="K18" s="8"/>
      <c r="L18" s="15" t="s">
        <v>52</v>
      </c>
      <c r="M18" s="6">
        <f t="shared" si="7"/>
        <v>142</v>
      </c>
      <c r="N18" s="6">
        <v>97</v>
      </c>
      <c r="O18" s="6">
        <v>45</v>
      </c>
      <c r="P18" s="2"/>
      <c r="Q18" s="2"/>
      <c r="R18" s="3"/>
      <c r="S18" s="8"/>
      <c r="U18" s="8"/>
      <c r="V18" s="15" t="s">
        <v>35</v>
      </c>
      <c r="W18" s="6">
        <f t="shared" si="1"/>
        <v>38287.49450704226</v>
      </c>
      <c r="X18" s="6">
        <f t="shared" si="8"/>
        <v>46275.177113402075</v>
      </c>
      <c r="Y18" s="6">
        <f t="shared" si="8"/>
        <v>21069.60088888889</v>
      </c>
      <c r="Z18" s="2">
        <f t="shared" si="9"/>
        <v>3.4581742847190533</v>
      </c>
      <c r="AA18" s="2">
        <f t="shared" si="9"/>
        <v>4.179631745946517</v>
      </c>
      <c r="AB18" s="3">
        <f t="shared" si="9"/>
        <v>1.9030326460731875</v>
      </c>
      <c r="AC18" s="8"/>
    </row>
    <row r="19" spans="1:29" ht="15">
      <c r="A19" s="8"/>
      <c r="B19" s="15" t="s">
        <v>36</v>
      </c>
      <c r="C19" s="6">
        <f t="shared" si="6"/>
        <v>2688217.01</v>
      </c>
      <c r="D19" s="6">
        <v>2259352.7699999996</v>
      </c>
      <c r="E19" s="6">
        <v>428864.24</v>
      </c>
      <c r="F19" s="2">
        <f t="shared" si="0"/>
        <v>0.7744668913307577</v>
      </c>
      <c r="G19" s="2">
        <f t="shared" si="0"/>
        <v>0.6509124485457506</v>
      </c>
      <c r="H19" s="3">
        <f t="shared" si="0"/>
        <v>0.12355444278500717</v>
      </c>
      <c r="I19" s="8"/>
      <c r="K19" s="8"/>
      <c r="L19" s="15" t="s">
        <v>53</v>
      </c>
      <c r="M19" s="6">
        <f t="shared" si="7"/>
        <v>86</v>
      </c>
      <c r="N19" s="6">
        <v>64</v>
      </c>
      <c r="O19" s="6">
        <v>22</v>
      </c>
      <c r="P19" s="2"/>
      <c r="Q19" s="2"/>
      <c r="R19" s="3"/>
      <c r="S19" s="8"/>
      <c r="U19" s="8"/>
      <c r="V19" s="15" t="s">
        <v>36</v>
      </c>
      <c r="W19" s="6">
        <f t="shared" si="1"/>
        <v>31258.337325581393</v>
      </c>
      <c r="X19" s="6">
        <f t="shared" si="8"/>
        <v>35302.38703124999</v>
      </c>
      <c r="Y19" s="6">
        <f t="shared" si="8"/>
        <v>19493.82909090909</v>
      </c>
      <c r="Z19" s="2">
        <f t="shared" si="9"/>
        <v>2.8232920360593705</v>
      </c>
      <c r="AA19" s="2">
        <f t="shared" si="9"/>
        <v>3.1885556522434104</v>
      </c>
      <c r="AB19" s="3">
        <f t="shared" si="9"/>
        <v>1.760706970796709</v>
      </c>
      <c r="AC19" s="8"/>
    </row>
    <row r="20" spans="1:29" ht="15">
      <c r="A20" s="8"/>
      <c r="B20" s="15" t="s">
        <v>0</v>
      </c>
      <c r="C20" s="6">
        <f t="shared" si="6"/>
        <v>18366387.6</v>
      </c>
      <c r="D20" s="6">
        <v>12821185.120000001</v>
      </c>
      <c r="E20" s="6">
        <v>5545202.48</v>
      </c>
      <c r="F20" s="2">
        <f t="shared" si="0"/>
        <v>5.2912986773890625</v>
      </c>
      <c r="G20" s="2">
        <f t="shared" si="0"/>
        <v>3.6937432305967635</v>
      </c>
      <c r="H20" s="3">
        <f t="shared" si="0"/>
        <v>1.5975554467922994</v>
      </c>
      <c r="I20" s="8"/>
      <c r="K20" s="8"/>
      <c r="L20" s="15" t="s">
        <v>0</v>
      </c>
      <c r="M20" s="6">
        <f t="shared" si="7"/>
        <v>359</v>
      </c>
      <c r="N20" s="6">
        <v>281</v>
      </c>
      <c r="O20" s="6">
        <v>78</v>
      </c>
      <c r="P20" s="2"/>
      <c r="Q20" s="2"/>
      <c r="R20" s="3"/>
      <c r="S20" s="8"/>
      <c r="U20" s="8"/>
      <c r="V20" s="15" t="s">
        <v>0</v>
      </c>
      <c r="W20" s="6">
        <f t="shared" si="1"/>
        <v>51159.85403899722</v>
      </c>
      <c r="X20" s="6">
        <f t="shared" si="1"/>
        <v>45626.993309608544</v>
      </c>
      <c r="Y20" s="6">
        <f t="shared" si="2"/>
        <v>71092.33948717949</v>
      </c>
      <c r="Z20" s="2">
        <f t="shared" si="3"/>
        <v>4.620821861694275</v>
      </c>
      <c r="AA20" s="2">
        <f t="shared" si="4"/>
        <v>4.121086975887513</v>
      </c>
      <c r="AB20" s="3">
        <f t="shared" si="5"/>
        <v>6.421148822100689</v>
      </c>
      <c r="AC20" s="8"/>
    </row>
    <row r="21" spans="1:29" ht="15">
      <c r="A21" s="8"/>
      <c r="B21" s="15" t="s">
        <v>1</v>
      </c>
      <c r="C21" s="6">
        <f t="shared" si="6"/>
        <v>14484854.403999997</v>
      </c>
      <c r="D21" s="6">
        <v>13217093.403999997</v>
      </c>
      <c r="E21" s="6">
        <v>1267761</v>
      </c>
      <c r="F21" s="2">
        <f t="shared" si="0"/>
        <v>4.17304113466811</v>
      </c>
      <c r="G21" s="2">
        <f t="shared" si="0"/>
        <v>3.807803165795808</v>
      </c>
      <c r="H21" s="3">
        <f t="shared" si="0"/>
        <v>0.3652379688723021</v>
      </c>
      <c r="I21" s="8"/>
      <c r="K21" s="8"/>
      <c r="L21" s="15" t="s">
        <v>1</v>
      </c>
      <c r="M21" s="6">
        <f t="shared" si="7"/>
        <v>137</v>
      </c>
      <c r="N21" s="6">
        <v>126</v>
      </c>
      <c r="O21" s="6">
        <v>11</v>
      </c>
      <c r="P21" s="2"/>
      <c r="Q21" s="2"/>
      <c r="R21" s="3"/>
      <c r="S21" s="8"/>
      <c r="U21" s="8"/>
      <c r="V21" s="15" t="s">
        <v>1</v>
      </c>
      <c r="W21" s="6">
        <f t="shared" si="1"/>
        <v>105728.8642627737</v>
      </c>
      <c r="X21" s="6">
        <f t="shared" si="1"/>
        <v>104897.56669841267</v>
      </c>
      <c r="Y21" s="6">
        <f t="shared" si="2"/>
        <v>115251</v>
      </c>
      <c r="Z21" s="2">
        <f t="shared" si="3"/>
        <v>9.54956296445109</v>
      </c>
      <c r="AA21" s="2">
        <f t="shared" si="4"/>
        <v>9.474479131020983</v>
      </c>
      <c r="AB21" s="3">
        <f t="shared" si="5"/>
        <v>10.409614147377765</v>
      </c>
      <c r="AC21" s="8"/>
    </row>
    <row r="22" spans="1:29" ht="15">
      <c r="A22" s="8"/>
      <c r="B22" s="15" t="s">
        <v>2</v>
      </c>
      <c r="C22" s="6">
        <f t="shared" si="6"/>
        <v>2493385.1799999997</v>
      </c>
      <c r="D22" s="6">
        <v>2409385.1799999997</v>
      </c>
      <c r="E22" s="6">
        <v>84000</v>
      </c>
      <c r="F22" s="2">
        <f t="shared" si="0"/>
        <v>0.7183364520280235</v>
      </c>
      <c r="G22" s="2">
        <f t="shared" si="0"/>
        <v>0.6941363154208292</v>
      </c>
      <c r="H22" s="3">
        <f t="shared" si="0"/>
        <v>0.024200136607194396</v>
      </c>
      <c r="I22" s="8"/>
      <c r="K22" s="8"/>
      <c r="L22" s="15" t="s">
        <v>2</v>
      </c>
      <c r="M22" s="6">
        <f t="shared" si="7"/>
        <v>26</v>
      </c>
      <c r="N22" s="6">
        <v>25</v>
      </c>
      <c r="O22" s="6">
        <v>1</v>
      </c>
      <c r="P22" s="2"/>
      <c r="Q22" s="2"/>
      <c r="R22" s="3"/>
      <c r="S22" s="8"/>
      <c r="U22" s="8"/>
      <c r="V22" s="15" t="s">
        <v>2</v>
      </c>
      <c r="W22" s="6">
        <f t="shared" si="1"/>
        <v>95899.43</v>
      </c>
      <c r="X22" s="6">
        <f t="shared" si="1"/>
        <v>96375.40719999999</v>
      </c>
      <c r="Y22" s="6">
        <f t="shared" si="2"/>
        <v>84000</v>
      </c>
      <c r="Z22" s="2">
        <f t="shared" si="3"/>
        <v>8.661756195204065</v>
      </c>
      <c r="AA22" s="2">
        <f t="shared" si="4"/>
        <v>8.704747049903366</v>
      </c>
      <c r="AB22" s="3">
        <f t="shared" si="5"/>
        <v>7.586984827721515</v>
      </c>
      <c r="AC22" s="8"/>
    </row>
    <row r="23" spans="1:29" ht="15">
      <c r="A23" s="8"/>
      <c r="B23" s="15" t="s">
        <v>3</v>
      </c>
      <c r="C23" s="6">
        <f t="shared" si="6"/>
        <v>4381884</v>
      </c>
      <c r="D23" s="6">
        <v>4280184</v>
      </c>
      <c r="E23" s="6">
        <v>101700</v>
      </c>
      <c r="F23" s="2">
        <f t="shared" si="0"/>
        <v>1.2624070404390406</v>
      </c>
      <c r="G23" s="2">
        <f t="shared" si="0"/>
        <v>1.233107589332473</v>
      </c>
      <c r="H23" s="3">
        <f t="shared" si="0"/>
        <v>0.029299451106567502</v>
      </c>
      <c r="I23" s="8"/>
      <c r="K23" s="8"/>
      <c r="L23" s="15" t="s">
        <v>3</v>
      </c>
      <c r="M23" s="6">
        <f t="shared" si="7"/>
        <v>7</v>
      </c>
      <c r="N23" s="6">
        <v>6</v>
      </c>
      <c r="O23" s="6">
        <v>1</v>
      </c>
      <c r="P23" s="2"/>
      <c r="Q23" s="2"/>
      <c r="R23" s="3"/>
      <c r="S23" s="8"/>
      <c r="U23" s="8"/>
      <c r="V23" s="15" t="s">
        <v>3</v>
      </c>
      <c r="W23" s="6">
        <f t="shared" si="1"/>
        <v>625983.4285714285</v>
      </c>
      <c r="X23" s="6">
        <f t="shared" si="1"/>
        <v>713364</v>
      </c>
      <c r="Y23" s="6">
        <f t="shared" si="2"/>
        <v>101700</v>
      </c>
      <c r="Z23" s="2">
        <f t="shared" si="3"/>
        <v>56.539604464006224</v>
      </c>
      <c r="AA23" s="2">
        <f t="shared" si="4"/>
        <v>64.43192672193727</v>
      </c>
      <c r="AB23" s="3">
        <f t="shared" si="5"/>
        <v>9.185670916419976</v>
      </c>
      <c r="AC23" s="8"/>
    </row>
    <row r="24" spans="1:29" ht="15">
      <c r="A24" s="8"/>
      <c r="B24" s="15" t="s">
        <v>4</v>
      </c>
      <c r="C24" s="6">
        <f t="shared" si="6"/>
        <v>0</v>
      </c>
      <c r="D24" s="6">
        <v>0</v>
      </c>
      <c r="E24" s="6">
        <v>0</v>
      </c>
      <c r="F24" s="2">
        <f t="shared" si="0"/>
        <v>0</v>
      </c>
      <c r="G24" s="2">
        <f t="shared" si="0"/>
        <v>0</v>
      </c>
      <c r="H24" s="3">
        <f t="shared" si="0"/>
        <v>0</v>
      </c>
      <c r="I24" s="8"/>
      <c r="K24" s="8"/>
      <c r="L24" s="15" t="s">
        <v>4</v>
      </c>
      <c r="M24" s="6">
        <f t="shared" si="7"/>
        <v>0</v>
      </c>
      <c r="N24" s="6">
        <v>0</v>
      </c>
      <c r="O24" s="6">
        <v>0</v>
      </c>
      <c r="P24" s="2"/>
      <c r="Q24" s="2"/>
      <c r="R24" s="3"/>
      <c r="S24" s="8"/>
      <c r="U24" s="8"/>
      <c r="V24" s="15" t="s">
        <v>4</v>
      </c>
      <c r="W24" s="48" t="s">
        <v>80</v>
      </c>
      <c r="X24" s="48" t="s">
        <v>80</v>
      </c>
      <c r="Y24" s="48" t="s">
        <v>80</v>
      </c>
      <c r="Z24" s="48" t="s">
        <v>80</v>
      </c>
      <c r="AA24" s="48" t="s">
        <v>80</v>
      </c>
      <c r="AB24" s="49" t="s">
        <v>80</v>
      </c>
      <c r="AC24" s="8"/>
    </row>
    <row r="25" spans="1:29" ht="15">
      <c r="A25" s="8"/>
      <c r="B25" s="15" t="s">
        <v>37</v>
      </c>
      <c r="C25" s="6">
        <f t="shared" si="6"/>
        <v>0</v>
      </c>
      <c r="D25" s="6">
        <v>0</v>
      </c>
      <c r="E25" s="6">
        <v>0</v>
      </c>
      <c r="F25" s="2">
        <f t="shared" si="0"/>
        <v>0</v>
      </c>
      <c r="G25" s="2">
        <f t="shared" si="0"/>
        <v>0</v>
      </c>
      <c r="H25" s="3">
        <f t="shared" si="0"/>
        <v>0</v>
      </c>
      <c r="I25" s="8"/>
      <c r="K25" s="8"/>
      <c r="L25" s="15" t="s">
        <v>54</v>
      </c>
      <c r="M25" s="6">
        <f t="shared" si="7"/>
        <v>0</v>
      </c>
      <c r="N25" s="6">
        <v>0</v>
      </c>
      <c r="O25" s="6">
        <v>0</v>
      </c>
      <c r="P25" s="2"/>
      <c r="Q25" s="2"/>
      <c r="R25" s="3"/>
      <c r="S25" s="8"/>
      <c r="U25" s="8"/>
      <c r="V25" s="15" t="s">
        <v>37</v>
      </c>
      <c r="W25" s="48" t="s">
        <v>80</v>
      </c>
      <c r="X25" s="48" t="s">
        <v>80</v>
      </c>
      <c r="Y25" s="48" t="s">
        <v>80</v>
      </c>
      <c r="Z25" s="48" t="s">
        <v>80</v>
      </c>
      <c r="AA25" s="48" t="s">
        <v>80</v>
      </c>
      <c r="AB25" s="49" t="s">
        <v>80</v>
      </c>
      <c r="AC25" s="8"/>
    </row>
    <row r="26" spans="1:29" ht="6.75" customHeight="1">
      <c r="A26" s="8"/>
      <c r="B26" s="15"/>
      <c r="C26" s="6"/>
      <c r="D26" s="6"/>
      <c r="E26" s="6"/>
      <c r="F26" s="2"/>
      <c r="G26" s="2"/>
      <c r="H26" s="3"/>
      <c r="I26" s="8"/>
      <c r="K26" s="8"/>
      <c r="L26" s="15"/>
      <c r="M26" s="6"/>
      <c r="N26" s="6"/>
      <c r="O26" s="6"/>
      <c r="P26" s="2"/>
      <c r="Q26" s="2"/>
      <c r="R26" s="3"/>
      <c r="S26" s="8"/>
      <c r="U26" s="8"/>
      <c r="V26" s="15"/>
      <c r="W26" s="6"/>
      <c r="X26" s="6"/>
      <c r="Y26" s="6"/>
      <c r="Z26" s="2"/>
      <c r="AA26" s="2"/>
      <c r="AB26" s="3"/>
      <c r="AC26" s="8"/>
    </row>
    <row r="27" spans="1:29" ht="16.5" customHeight="1">
      <c r="A27" s="8"/>
      <c r="B27" s="16" t="s">
        <v>10</v>
      </c>
      <c r="C27" s="6">
        <f>SUM(C15:C25)</f>
        <v>73906619.37400001</v>
      </c>
      <c r="D27" s="6">
        <f>SUM(D15:D25)</f>
        <v>54580900.474</v>
      </c>
      <c r="E27" s="6">
        <f>SUM(E15:E25)</f>
        <v>19325718.9</v>
      </c>
      <c r="F27" s="2">
        <f aca="true" t="shared" si="10" ref="F27:H36">C27/$C$9*100</f>
        <v>21.292265297937146</v>
      </c>
      <c r="G27" s="2">
        <f t="shared" si="10"/>
        <v>15.724586281124777</v>
      </c>
      <c r="H27" s="3">
        <f t="shared" si="10"/>
        <v>5.567679016812364</v>
      </c>
      <c r="I27" s="8"/>
      <c r="K27" s="8"/>
      <c r="L27" s="16" t="s">
        <v>10</v>
      </c>
      <c r="M27" s="6">
        <f>SUM(M15:M25)</f>
        <v>1666</v>
      </c>
      <c r="N27" s="6">
        <f>SUM(N15:N25)</f>
        <v>1148</v>
      </c>
      <c r="O27" s="6">
        <f>SUM(O15:O25)</f>
        <v>518</v>
      </c>
      <c r="P27" s="2"/>
      <c r="Q27" s="2"/>
      <c r="R27" s="3"/>
      <c r="S27" s="8"/>
      <c r="U27" s="8"/>
      <c r="V27" s="16" t="s">
        <v>10</v>
      </c>
      <c r="W27" s="6">
        <f aca="true" t="shared" si="11" ref="W27:Y31">C27/M27</f>
        <v>44361.71631092438</v>
      </c>
      <c r="X27" s="6">
        <f t="shared" si="11"/>
        <v>47544.338391986064</v>
      </c>
      <c r="Y27" s="6">
        <f t="shared" si="11"/>
        <v>37308.33764478764</v>
      </c>
      <c r="Z27" s="2">
        <f aca="true" t="shared" si="12" ref="Z27:AB31">W27/$W$9</f>
        <v>4.00680557836511</v>
      </c>
      <c r="AA27" s="2">
        <f t="shared" si="12"/>
        <v>4.294263976476855</v>
      </c>
      <c r="AB27" s="3">
        <f t="shared" si="12"/>
        <v>3.369735614982325</v>
      </c>
      <c r="AC27" s="8"/>
    </row>
    <row r="28" spans="1:29" ht="16.5" customHeight="1">
      <c r="A28" s="8"/>
      <c r="B28" s="15" t="s">
        <v>11</v>
      </c>
      <c r="C28" s="6">
        <f>SUM(C20:C25)</f>
        <v>39726511.184</v>
      </c>
      <c r="D28" s="6">
        <f>SUM(D20:D25)</f>
        <v>32727847.703999996</v>
      </c>
      <c r="E28" s="6">
        <f>SUM(E20:E25)</f>
        <v>6998663.48</v>
      </c>
      <c r="F28" s="2">
        <f t="shared" si="10"/>
        <v>11.445083304524237</v>
      </c>
      <c r="G28" s="2">
        <f t="shared" si="10"/>
        <v>9.428790301145874</v>
      </c>
      <c r="H28" s="3">
        <f t="shared" si="10"/>
        <v>2.0162930033783635</v>
      </c>
      <c r="I28" s="8"/>
      <c r="K28" s="8"/>
      <c r="L28" s="15" t="s">
        <v>11</v>
      </c>
      <c r="M28" s="6">
        <f>SUM(M20:M25)</f>
        <v>529</v>
      </c>
      <c r="N28" s="6">
        <f>SUM(N20:N25)</f>
        <v>438</v>
      </c>
      <c r="O28" s="6">
        <f>SUM(O20:O25)</f>
        <v>91</v>
      </c>
      <c r="P28" s="2"/>
      <c r="Q28" s="2"/>
      <c r="R28" s="3"/>
      <c r="S28" s="8"/>
      <c r="U28" s="8"/>
      <c r="V28" s="15" t="s">
        <v>11</v>
      </c>
      <c r="W28" s="6">
        <f t="shared" si="11"/>
        <v>75097.3746389414</v>
      </c>
      <c r="X28" s="6">
        <f t="shared" si="11"/>
        <v>74721.11347945205</v>
      </c>
      <c r="Y28" s="6">
        <f t="shared" si="11"/>
        <v>76908.3898901099</v>
      </c>
      <c r="Z28" s="2">
        <f t="shared" si="12"/>
        <v>6.782888595087701</v>
      </c>
      <c r="AA28" s="2">
        <f t="shared" si="12"/>
        <v>6.74890421760786</v>
      </c>
      <c r="AB28" s="3">
        <f t="shared" si="12"/>
        <v>6.94646175262803</v>
      </c>
      <c r="AC28" s="8"/>
    </row>
    <row r="29" spans="1:29" ht="16.5" customHeight="1">
      <c r="A29" s="8"/>
      <c r="B29" s="15" t="s">
        <v>12</v>
      </c>
      <c r="C29" s="6">
        <f>SUM(C21:C25)</f>
        <v>21360123.584</v>
      </c>
      <c r="D29" s="6">
        <f>SUM(D21:D25)</f>
        <v>19906662.584</v>
      </c>
      <c r="E29" s="6">
        <f>SUM(E21:E25)</f>
        <v>1453461</v>
      </c>
      <c r="F29" s="2">
        <f t="shared" si="10"/>
        <v>6.153784627135176</v>
      </c>
      <c r="G29" s="2">
        <f t="shared" si="10"/>
        <v>5.735047070549111</v>
      </c>
      <c r="H29" s="3">
        <f t="shared" si="10"/>
        <v>0.418737556586064</v>
      </c>
      <c r="I29" s="8"/>
      <c r="K29" s="8"/>
      <c r="L29" s="15" t="s">
        <v>12</v>
      </c>
      <c r="M29" s="6">
        <f>SUM(M21:M25)</f>
        <v>170</v>
      </c>
      <c r="N29" s="6">
        <f>SUM(N21:N25)</f>
        <v>157</v>
      </c>
      <c r="O29" s="6">
        <f>SUM(O21:O25)</f>
        <v>13</v>
      </c>
      <c r="P29" s="2"/>
      <c r="Q29" s="2"/>
      <c r="R29" s="3"/>
      <c r="S29" s="8"/>
      <c r="U29" s="8"/>
      <c r="V29" s="15" t="s">
        <v>12</v>
      </c>
      <c r="W29" s="6">
        <f t="shared" si="11"/>
        <v>125647.78578823528</v>
      </c>
      <c r="X29" s="6">
        <f t="shared" si="11"/>
        <v>126794.02919745223</v>
      </c>
      <c r="Y29" s="6">
        <f t="shared" si="11"/>
        <v>111804.69230769231</v>
      </c>
      <c r="Z29" s="2">
        <f t="shared" si="12"/>
        <v>11.348664814430286</v>
      </c>
      <c r="AA29" s="2">
        <f t="shared" si="12"/>
        <v>11.452194949604152</v>
      </c>
      <c r="AB29" s="3">
        <f t="shared" si="12"/>
        <v>10.09833933579207</v>
      </c>
      <c r="AC29" s="8"/>
    </row>
    <row r="30" spans="1:29" ht="16.5" customHeight="1">
      <c r="A30" s="8"/>
      <c r="B30" s="15" t="s">
        <v>13</v>
      </c>
      <c r="C30" s="6">
        <f>SUM(C22:C25)</f>
        <v>6875269.18</v>
      </c>
      <c r="D30" s="6">
        <f>SUM(D22:D25)</f>
        <v>6689569.18</v>
      </c>
      <c r="E30" s="6">
        <f>SUM(E22:E25)</f>
        <v>185700</v>
      </c>
      <c r="F30" s="2">
        <f t="shared" si="10"/>
        <v>1.9807434924670642</v>
      </c>
      <c r="G30" s="2">
        <f t="shared" si="10"/>
        <v>1.927243904753302</v>
      </c>
      <c r="H30" s="3">
        <f t="shared" si="10"/>
        <v>0.0534995877137619</v>
      </c>
      <c r="I30" s="8"/>
      <c r="K30" s="8"/>
      <c r="L30" s="15" t="s">
        <v>13</v>
      </c>
      <c r="M30" s="6">
        <f>SUM(M22:M25)</f>
        <v>33</v>
      </c>
      <c r="N30" s="6">
        <f>SUM(N22:N25)</f>
        <v>31</v>
      </c>
      <c r="O30" s="6">
        <f>SUM(O22:O25)</f>
        <v>2</v>
      </c>
      <c r="P30" s="2"/>
      <c r="Q30" s="2"/>
      <c r="R30" s="3"/>
      <c r="S30" s="8"/>
      <c r="U30" s="8"/>
      <c r="V30" s="15" t="s">
        <v>13</v>
      </c>
      <c r="W30" s="6">
        <f t="shared" si="11"/>
        <v>208341.4903030303</v>
      </c>
      <c r="X30" s="6">
        <f t="shared" si="11"/>
        <v>215792.55419354836</v>
      </c>
      <c r="Y30" s="6">
        <f t="shared" si="11"/>
        <v>92850</v>
      </c>
      <c r="Z30" s="2">
        <f t="shared" si="12"/>
        <v>18.817663403737857</v>
      </c>
      <c r="AA30" s="2">
        <f t="shared" si="12"/>
        <v>19.49065279287767</v>
      </c>
      <c r="AB30" s="3">
        <f t="shared" si="12"/>
        <v>8.386327872070746</v>
      </c>
      <c r="AC30" s="8"/>
    </row>
    <row r="31" spans="1:29" ht="16.5" customHeight="1">
      <c r="A31" s="8"/>
      <c r="B31" s="15" t="s">
        <v>14</v>
      </c>
      <c r="C31" s="6">
        <f>SUM(C23:C25)</f>
        <v>4381884</v>
      </c>
      <c r="D31" s="6">
        <f>SUM(D23:D25)</f>
        <v>4280184</v>
      </c>
      <c r="E31" s="6">
        <f>SUM(E23:E25)</f>
        <v>101700</v>
      </c>
      <c r="F31" s="2">
        <f t="shared" si="10"/>
        <v>1.2624070404390406</v>
      </c>
      <c r="G31" s="2">
        <f t="shared" si="10"/>
        <v>1.233107589332473</v>
      </c>
      <c r="H31" s="3">
        <f t="shared" si="10"/>
        <v>0.029299451106567502</v>
      </c>
      <c r="I31" s="8"/>
      <c r="K31" s="8"/>
      <c r="L31" s="15" t="s">
        <v>14</v>
      </c>
      <c r="M31" s="6">
        <f>SUM(M23:M25)</f>
        <v>7</v>
      </c>
      <c r="N31" s="6">
        <f>SUM(N23:N25)</f>
        <v>6</v>
      </c>
      <c r="O31" s="6">
        <f>SUM(O23:O25)</f>
        <v>1</v>
      </c>
      <c r="P31" s="2"/>
      <c r="Q31" s="2"/>
      <c r="R31" s="3"/>
      <c r="S31" s="8"/>
      <c r="U31" s="8"/>
      <c r="V31" s="15" t="s">
        <v>14</v>
      </c>
      <c r="W31" s="6">
        <f t="shared" si="11"/>
        <v>625983.4285714285</v>
      </c>
      <c r="X31" s="6">
        <f t="shared" si="11"/>
        <v>713364</v>
      </c>
      <c r="Y31" s="6">
        <f t="shared" si="11"/>
        <v>101700</v>
      </c>
      <c r="Z31" s="2">
        <f t="shared" si="12"/>
        <v>56.539604464006224</v>
      </c>
      <c r="AA31" s="2">
        <f t="shared" si="12"/>
        <v>64.43192672193727</v>
      </c>
      <c r="AB31" s="3">
        <f t="shared" si="12"/>
        <v>9.185670916419976</v>
      </c>
      <c r="AC31" s="8"/>
    </row>
    <row r="32" spans="1:29" ht="16.5" customHeight="1">
      <c r="A32" s="8"/>
      <c r="B32" s="15" t="s">
        <v>15</v>
      </c>
      <c r="C32" s="27">
        <f>SUM(C24:C25)</f>
        <v>0</v>
      </c>
      <c r="D32" s="6">
        <f>SUM(D24:D25)</f>
        <v>0</v>
      </c>
      <c r="E32" s="6">
        <f>SUM(E24:E25)</f>
        <v>0</v>
      </c>
      <c r="F32" s="2">
        <f t="shared" si="10"/>
        <v>0</v>
      </c>
      <c r="G32" s="2">
        <f t="shared" si="10"/>
        <v>0</v>
      </c>
      <c r="H32" s="3">
        <f t="shared" si="10"/>
        <v>0</v>
      </c>
      <c r="I32" s="8"/>
      <c r="K32" s="8"/>
      <c r="L32" s="15" t="s">
        <v>15</v>
      </c>
      <c r="M32" s="27">
        <f>SUM(M24:M25)</f>
        <v>0</v>
      </c>
      <c r="N32" s="6">
        <f>SUM(N24:N25)</f>
        <v>0</v>
      </c>
      <c r="O32" s="6">
        <f>SUM(O24:O25)</f>
        <v>0</v>
      </c>
      <c r="P32" s="2"/>
      <c r="Q32" s="2"/>
      <c r="R32" s="3"/>
      <c r="S32" s="8"/>
      <c r="U32" s="8"/>
      <c r="V32" s="15" t="s">
        <v>15</v>
      </c>
      <c r="W32" s="48" t="s">
        <v>80</v>
      </c>
      <c r="X32" s="48" t="s">
        <v>80</v>
      </c>
      <c r="Y32" s="48" t="s">
        <v>80</v>
      </c>
      <c r="Z32" s="48" t="s">
        <v>80</v>
      </c>
      <c r="AA32" s="48" t="s">
        <v>80</v>
      </c>
      <c r="AB32" s="49" t="s">
        <v>80</v>
      </c>
      <c r="AC32" s="8"/>
    </row>
    <row r="33" spans="1:29" ht="16.5" customHeight="1">
      <c r="A33" s="8"/>
      <c r="B33" s="28" t="s">
        <v>38</v>
      </c>
      <c r="C33" s="6">
        <f>D33+E33</f>
        <v>310555732.5079994</v>
      </c>
      <c r="D33" s="6">
        <v>122595899.333</v>
      </c>
      <c r="E33" s="6">
        <v>187959833.1749994</v>
      </c>
      <c r="F33" s="2">
        <f t="shared" si="10"/>
        <v>89.47013274810604</v>
      </c>
      <c r="G33" s="2">
        <f t="shared" si="10"/>
        <v>35.31949418262443</v>
      </c>
      <c r="H33" s="3">
        <f t="shared" si="10"/>
        <v>54.1506385654816</v>
      </c>
      <c r="I33" s="8"/>
      <c r="K33" s="8"/>
      <c r="L33" s="28" t="s">
        <v>55</v>
      </c>
      <c r="M33" s="6">
        <f>N33+O33</f>
        <v>30896</v>
      </c>
      <c r="N33" s="6">
        <v>10417</v>
      </c>
      <c r="O33" s="6">
        <v>20479</v>
      </c>
      <c r="P33" s="2"/>
      <c r="Q33" s="2"/>
      <c r="R33" s="3"/>
      <c r="S33" s="8"/>
      <c r="U33" s="8"/>
      <c r="V33" s="28" t="s">
        <v>38</v>
      </c>
      <c r="W33" s="27">
        <f aca="true" t="shared" si="13" ref="W33:Y36">C33/M33</f>
        <v>10051.648514629707</v>
      </c>
      <c r="X33" s="6">
        <f t="shared" si="13"/>
        <v>11768.82973341653</v>
      </c>
      <c r="Y33" s="6">
        <f t="shared" si="13"/>
        <v>9178.174382294028</v>
      </c>
      <c r="Z33" s="2">
        <f aca="true" t="shared" si="14" ref="Z33:AB36">W33/$W$9</f>
        <v>0.9078774377867272</v>
      </c>
      <c r="AA33" s="2">
        <f t="shared" si="14"/>
        <v>1.0629753884222506</v>
      </c>
      <c r="AB33" s="3">
        <f t="shared" si="14"/>
        <v>0.8289841641029414</v>
      </c>
      <c r="AC33" s="8"/>
    </row>
    <row r="34" spans="1:29" ht="16.5" customHeight="1">
      <c r="A34" s="8"/>
      <c r="B34" s="15" t="s">
        <v>39</v>
      </c>
      <c r="C34" s="6">
        <f>D34+E34</f>
        <v>29674476.944000002</v>
      </c>
      <c r="D34" s="6">
        <v>24775313.064000003</v>
      </c>
      <c r="E34" s="6">
        <v>4899163.879999999</v>
      </c>
      <c r="F34" s="2">
        <f t="shared" si="10"/>
        <v>8.549123759426672</v>
      </c>
      <c r="G34" s="2">
        <f t="shared" si="10"/>
        <v>7.137690007557238</v>
      </c>
      <c r="H34" s="3">
        <f t="shared" si="10"/>
        <v>1.4114337518694346</v>
      </c>
      <c r="I34" s="8"/>
      <c r="K34" s="8"/>
      <c r="L34" s="15" t="s">
        <v>56</v>
      </c>
      <c r="M34" s="6">
        <f>N34+O34</f>
        <v>422</v>
      </c>
      <c r="N34" s="6">
        <v>352</v>
      </c>
      <c r="O34" s="6">
        <v>70</v>
      </c>
      <c r="P34" s="2"/>
      <c r="Q34" s="2"/>
      <c r="R34" s="3"/>
      <c r="S34" s="8"/>
      <c r="U34" s="8"/>
      <c r="V34" s="15" t="s">
        <v>39</v>
      </c>
      <c r="W34" s="6">
        <f t="shared" si="13"/>
        <v>70318.66574407583</v>
      </c>
      <c r="X34" s="6">
        <f t="shared" si="13"/>
        <v>70384.41211363637</v>
      </c>
      <c r="Y34" s="6">
        <f t="shared" si="13"/>
        <v>69988.05542857142</v>
      </c>
      <c r="Z34" s="2">
        <f t="shared" si="14"/>
        <v>6.351269644118142</v>
      </c>
      <c r="AA34" s="2">
        <f t="shared" si="14"/>
        <v>6.35720793826497</v>
      </c>
      <c r="AB34" s="3">
        <f t="shared" si="14"/>
        <v>6.321408507836949</v>
      </c>
      <c r="AC34" s="8"/>
    </row>
    <row r="35" spans="1:29" ht="16.5" customHeight="1">
      <c r="A35" s="8"/>
      <c r="B35" s="15" t="s">
        <v>40</v>
      </c>
      <c r="C35" s="6">
        <f>D35+E35</f>
        <v>2493385.1799999997</v>
      </c>
      <c r="D35" s="6">
        <v>2409385.1799999997</v>
      </c>
      <c r="E35" s="6">
        <v>84000</v>
      </c>
      <c r="F35" s="2">
        <f t="shared" si="10"/>
        <v>0.7183364520280235</v>
      </c>
      <c r="G35" s="2">
        <f t="shared" si="10"/>
        <v>0.6941363154208292</v>
      </c>
      <c r="H35" s="3">
        <f t="shared" si="10"/>
        <v>0.024200136607194396</v>
      </c>
      <c r="I35" s="8"/>
      <c r="K35" s="8"/>
      <c r="L35" s="15" t="s">
        <v>57</v>
      </c>
      <c r="M35" s="6">
        <f>N35+O35</f>
        <v>26</v>
      </c>
      <c r="N35" s="6">
        <v>25</v>
      </c>
      <c r="O35" s="6">
        <v>1</v>
      </c>
      <c r="P35" s="2"/>
      <c r="Q35" s="2"/>
      <c r="R35" s="3"/>
      <c r="S35" s="8"/>
      <c r="U35" s="8"/>
      <c r="V35" s="15" t="s">
        <v>40</v>
      </c>
      <c r="W35" s="6">
        <f t="shared" si="13"/>
        <v>95899.43</v>
      </c>
      <c r="X35" s="6">
        <f t="shared" si="13"/>
        <v>96375.40719999999</v>
      </c>
      <c r="Y35" s="6">
        <f t="shared" si="13"/>
        <v>84000</v>
      </c>
      <c r="Z35" s="2">
        <f t="shared" si="14"/>
        <v>8.661756195204065</v>
      </c>
      <c r="AA35" s="2">
        <f t="shared" si="14"/>
        <v>8.704747049903366</v>
      </c>
      <c r="AB35" s="3">
        <f t="shared" si="14"/>
        <v>7.586984827721515</v>
      </c>
      <c r="AC35" s="8"/>
    </row>
    <row r="36" spans="1:29" ht="16.5" customHeight="1">
      <c r="A36" s="8"/>
      <c r="B36" s="17" t="s">
        <v>41</v>
      </c>
      <c r="C36" s="18">
        <f>D36+E36</f>
        <v>4381884</v>
      </c>
      <c r="D36" s="7">
        <v>4280184</v>
      </c>
      <c r="E36" s="7">
        <v>101700</v>
      </c>
      <c r="F36" s="4">
        <f t="shared" si="10"/>
        <v>1.2624070404390406</v>
      </c>
      <c r="G36" s="4">
        <f t="shared" si="10"/>
        <v>1.233107589332473</v>
      </c>
      <c r="H36" s="5">
        <f t="shared" si="10"/>
        <v>0.029299451106567502</v>
      </c>
      <c r="I36" s="8"/>
      <c r="K36" s="8"/>
      <c r="L36" s="17" t="s">
        <v>58</v>
      </c>
      <c r="M36" s="18">
        <f>N36+O36</f>
        <v>7</v>
      </c>
      <c r="N36" s="7">
        <v>6</v>
      </c>
      <c r="O36" s="7">
        <v>1</v>
      </c>
      <c r="P36" s="4"/>
      <c r="Q36" s="4"/>
      <c r="R36" s="5"/>
      <c r="S36" s="8"/>
      <c r="U36" s="8"/>
      <c r="V36" s="17" t="s">
        <v>41</v>
      </c>
      <c r="W36" s="18">
        <f t="shared" si="13"/>
        <v>625983.4285714285</v>
      </c>
      <c r="X36" s="7">
        <f t="shared" si="13"/>
        <v>713364</v>
      </c>
      <c r="Y36" s="7">
        <f t="shared" si="13"/>
        <v>101700</v>
      </c>
      <c r="Z36" s="4">
        <f t="shared" si="14"/>
        <v>56.539604464006224</v>
      </c>
      <c r="AA36" s="4">
        <f t="shared" si="14"/>
        <v>64.43192672193727</v>
      </c>
      <c r="AB36" s="5">
        <f t="shared" si="14"/>
        <v>9.185670916419976</v>
      </c>
      <c r="AC36" s="8"/>
    </row>
    <row r="37" spans="1:29" ht="6.75" customHeight="1">
      <c r="A37" s="8"/>
      <c r="B37" s="19"/>
      <c r="C37" s="6"/>
      <c r="D37" s="6"/>
      <c r="E37" s="6"/>
      <c r="F37" s="2"/>
      <c r="G37" s="2"/>
      <c r="H37" s="2"/>
      <c r="I37" s="8"/>
      <c r="K37" s="8"/>
      <c r="S37" s="8"/>
      <c r="U37" s="8"/>
      <c r="V37" s="19"/>
      <c r="W37" s="6"/>
      <c r="X37" s="6"/>
      <c r="Y37" s="6"/>
      <c r="Z37" s="2"/>
      <c r="AA37" s="2"/>
      <c r="AB37" s="2"/>
      <c r="AC37" s="8"/>
    </row>
    <row r="38" spans="1:29" ht="12" customHeight="1">
      <c r="A38" s="8"/>
      <c r="B38" s="19"/>
      <c r="C38" s="8"/>
      <c r="D38" s="8"/>
      <c r="E38" s="8"/>
      <c r="F38" s="8"/>
      <c r="G38" s="8"/>
      <c r="H38" s="8"/>
      <c r="I38" s="8"/>
      <c r="K38" s="8"/>
      <c r="L38" s="30" t="s">
        <v>77</v>
      </c>
      <c r="M38" s="33"/>
      <c r="N38" s="32"/>
      <c r="O38" s="32"/>
      <c r="S38" s="8"/>
      <c r="U38" s="8"/>
      <c r="V38" s="30" t="s">
        <v>66</v>
      </c>
      <c r="W38" s="8"/>
      <c r="X38" s="8"/>
      <c r="Y38" s="8"/>
      <c r="Z38" s="8"/>
      <c r="AA38" s="8"/>
      <c r="AB38" s="8"/>
      <c r="AC38" s="8"/>
    </row>
    <row r="39" spans="1:29" ht="12" customHeight="1">
      <c r="A39" s="8"/>
      <c r="B39" s="19"/>
      <c r="C39" s="8"/>
      <c r="D39" s="8"/>
      <c r="E39" s="8"/>
      <c r="F39" s="8"/>
      <c r="G39" s="8"/>
      <c r="H39" s="8"/>
      <c r="I39" s="8"/>
      <c r="K39" s="8"/>
      <c r="L39" s="30" t="s">
        <v>78</v>
      </c>
      <c r="M39" s="33"/>
      <c r="N39" s="32"/>
      <c r="O39" s="32"/>
      <c r="S39" s="8"/>
      <c r="U39" s="8"/>
      <c r="V39" s="30" t="s">
        <v>79</v>
      </c>
      <c r="W39" s="8"/>
      <c r="X39" s="8"/>
      <c r="Y39" s="8"/>
      <c r="Z39" s="8"/>
      <c r="AA39" s="8"/>
      <c r="AB39" s="8"/>
      <c r="AC39" s="8"/>
    </row>
    <row r="40" spans="13:28" ht="12" customHeight="1">
      <c r="M40" s="32"/>
      <c r="N40" s="32"/>
      <c r="O40" s="32"/>
      <c r="V40" s="30" t="s">
        <v>73</v>
      </c>
      <c r="W40" s="8"/>
      <c r="X40" s="8"/>
      <c r="Y40" s="8"/>
      <c r="Z40" s="8"/>
      <c r="AA40" s="8"/>
      <c r="AB40" s="8"/>
    </row>
    <row r="41" spans="3:22" ht="15">
      <c r="C41" s="34"/>
      <c r="D41" s="34"/>
      <c r="E41" s="34"/>
      <c r="F41" s="32"/>
      <c r="M41" s="35"/>
      <c r="N41" s="35"/>
      <c r="O41" s="35"/>
      <c r="P41" s="36"/>
      <c r="Q41" s="36"/>
      <c r="R41" s="36"/>
      <c r="V41" s="30" t="s">
        <v>68</v>
      </c>
    </row>
    <row r="42" spans="3:18" ht="14.25">
      <c r="C42" s="37"/>
      <c r="D42" s="38"/>
      <c r="E42" s="38"/>
      <c r="F42" s="32"/>
      <c r="M42" s="39"/>
      <c r="N42" s="40"/>
      <c r="O42" s="40"/>
      <c r="P42" s="41"/>
      <c r="Q42" s="42"/>
      <c r="R42" s="42"/>
    </row>
    <row r="43" spans="3:18" ht="14.25">
      <c r="C43" s="37"/>
      <c r="D43" s="38"/>
      <c r="E43" s="38"/>
      <c r="F43" s="32"/>
      <c r="M43" s="39"/>
      <c r="N43" s="40"/>
      <c r="O43" s="40"/>
      <c r="P43" s="41"/>
      <c r="Q43" s="42"/>
      <c r="R43" s="42"/>
    </row>
    <row r="44" spans="3:18" ht="14.25">
      <c r="C44" s="32"/>
      <c r="D44" s="33"/>
      <c r="E44" s="33"/>
      <c r="F44" s="32"/>
      <c r="M44" s="42"/>
      <c r="N44" s="42"/>
      <c r="O44" s="42"/>
      <c r="P44" s="32"/>
      <c r="Q44" s="32"/>
      <c r="R44" s="32"/>
    </row>
    <row r="45" spans="13:18" ht="14.25">
      <c r="M45" s="42"/>
      <c r="N45" s="42"/>
      <c r="O45" s="42"/>
      <c r="P45" s="32"/>
      <c r="Q45" s="32"/>
      <c r="R45" s="32"/>
    </row>
    <row r="46" spans="13:18" ht="14.25">
      <c r="M46" s="42"/>
      <c r="N46" s="42"/>
      <c r="O46" s="42"/>
      <c r="P46" s="32"/>
      <c r="Q46" s="32"/>
      <c r="R46" s="32"/>
    </row>
    <row r="47" spans="13:18" ht="14.25">
      <c r="M47" s="42"/>
      <c r="N47" s="42"/>
      <c r="O47" s="42"/>
      <c r="P47" s="32"/>
      <c r="Q47" s="32"/>
      <c r="R47" s="32"/>
    </row>
    <row r="48" spans="13:18" ht="14.25">
      <c r="M48" s="42"/>
      <c r="N48" s="42"/>
      <c r="O48" s="42"/>
      <c r="P48" s="32"/>
      <c r="Q48" s="32"/>
      <c r="R48" s="32"/>
    </row>
    <row r="49" spans="13:18" ht="14.25">
      <c r="M49" s="42"/>
      <c r="N49" s="42"/>
      <c r="O49" s="42"/>
      <c r="P49" s="32"/>
      <c r="Q49" s="32"/>
      <c r="R49" s="32"/>
    </row>
    <row r="50" spans="13:18" ht="14.25">
      <c r="M50" s="42"/>
      <c r="N50" s="42"/>
      <c r="O50" s="42"/>
      <c r="P50" s="32"/>
      <c r="Q50" s="32"/>
      <c r="R50" s="32"/>
    </row>
    <row r="51" spans="13:18" ht="14.25">
      <c r="M51" s="42"/>
      <c r="N51" s="42"/>
      <c r="O51" s="42"/>
      <c r="P51" s="32"/>
      <c r="Q51" s="32"/>
      <c r="R51" s="32"/>
    </row>
    <row r="52" spans="13:18" ht="14.25">
      <c r="M52" s="42"/>
      <c r="N52" s="42"/>
      <c r="O52" s="42"/>
      <c r="P52" s="32"/>
      <c r="Q52" s="32"/>
      <c r="R52" s="32"/>
    </row>
    <row r="53" spans="13:24" ht="14.25">
      <c r="M53" s="42"/>
      <c r="N53" s="42"/>
      <c r="O53" s="42"/>
      <c r="P53" s="32"/>
      <c r="Q53" s="32"/>
      <c r="R53" s="32"/>
      <c r="S53" s="32"/>
      <c r="T53" s="32"/>
      <c r="U53" s="32"/>
      <c r="V53" s="32"/>
      <c r="W53" s="32"/>
      <c r="X53" s="32"/>
    </row>
    <row r="54" spans="13:24" ht="14.25">
      <c r="M54" s="42"/>
      <c r="N54" s="42"/>
      <c r="O54" s="42"/>
      <c r="P54" s="32"/>
      <c r="Q54" s="32"/>
      <c r="R54" s="32"/>
      <c r="S54" s="32"/>
      <c r="T54" s="32"/>
      <c r="U54" s="32"/>
      <c r="V54" s="32"/>
      <c r="W54" s="32"/>
      <c r="X54" s="32"/>
    </row>
    <row r="55" spans="13:24" ht="14.25">
      <c r="M55" s="42"/>
      <c r="N55" s="42"/>
      <c r="O55" s="42"/>
      <c r="P55" s="32"/>
      <c r="Q55" s="32"/>
      <c r="R55" s="32"/>
      <c r="S55" s="32"/>
      <c r="T55" s="32"/>
      <c r="U55" s="32"/>
      <c r="V55" s="32"/>
      <c r="W55" s="32"/>
      <c r="X55" s="32"/>
    </row>
    <row r="56" spans="13:24" ht="14.25">
      <c r="M56" s="42"/>
      <c r="N56" s="42"/>
      <c r="O56" s="42"/>
      <c r="P56" s="32"/>
      <c r="Q56" s="32"/>
      <c r="R56" s="32"/>
      <c r="S56" s="32"/>
      <c r="T56" s="32"/>
      <c r="U56" s="32"/>
      <c r="V56" s="32"/>
      <c r="W56" s="32"/>
      <c r="X56" s="32"/>
    </row>
    <row r="57" spans="13:24" ht="12.75"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3:24" ht="12.75"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3:24" ht="12.75"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3:24" ht="12.75"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3:24" ht="12.75"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3:24" ht="14.25">
      <c r="M62" s="43"/>
      <c r="N62" s="43"/>
      <c r="O62" s="43"/>
      <c r="P62" s="32"/>
      <c r="Q62" s="43"/>
      <c r="R62" s="43"/>
      <c r="S62" s="43"/>
      <c r="T62" s="32"/>
      <c r="U62" s="32"/>
      <c r="V62" s="43"/>
      <c r="W62" s="43"/>
      <c r="X62" s="43"/>
    </row>
    <row r="63" spans="13:24" ht="14.25">
      <c r="M63" s="44"/>
      <c r="N63" s="44"/>
      <c r="O63" s="44"/>
      <c r="P63" s="32"/>
      <c r="Q63" s="44"/>
      <c r="R63" s="44"/>
      <c r="S63" s="44"/>
      <c r="T63" s="32"/>
      <c r="U63" s="32"/>
      <c r="V63" s="44"/>
      <c r="W63" s="44"/>
      <c r="X63" s="44"/>
    </row>
    <row r="64" spans="13:24" ht="14.25">
      <c r="M64" s="44"/>
      <c r="N64" s="44"/>
      <c r="O64" s="44"/>
      <c r="P64" s="32"/>
      <c r="Q64" s="44"/>
      <c r="R64" s="44"/>
      <c r="S64" s="44"/>
      <c r="T64" s="32"/>
      <c r="U64" s="32"/>
      <c r="V64" s="44"/>
      <c r="W64" s="44"/>
      <c r="X64" s="44"/>
    </row>
    <row r="65" spans="13:24" ht="14.25">
      <c r="M65" s="44"/>
      <c r="N65" s="44"/>
      <c r="O65" s="44"/>
      <c r="P65" s="32"/>
      <c r="Q65" s="44"/>
      <c r="R65" s="44"/>
      <c r="S65" s="44"/>
      <c r="T65" s="32"/>
      <c r="U65" s="32"/>
      <c r="V65" s="44"/>
      <c r="W65" s="44"/>
      <c r="X65" s="44"/>
    </row>
    <row r="66" spans="13:24" ht="14.25">
      <c r="M66" s="44"/>
      <c r="N66" s="44"/>
      <c r="O66" s="44"/>
      <c r="P66" s="32"/>
      <c r="Q66" s="44"/>
      <c r="R66" s="44"/>
      <c r="S66" s="44"/>
      <c r="T66" s="32"/>
      <c r="U66" s="32"/>
      <c r="V66" s="44"/>
      <c r="W66" s="44"/>
      <c r="X66" s="44"/>
    </row>
    <row r="67" spans="13:24" ht="14.25">
      <c r="M67" s="44"/>
      <c r="N67" s="44"/>
      <c r="O67" s="44"/>
      <c r="P67" s="32"/>
      <c r="Q67" s="44"/>
      <c r="R67" s="44"/>
      <c r="S67" s="44"/>
      <c r="T67" s="32"/>
      <c r="U67" s="32"/>
      <c r="V67" s="44"/>
      <c r="W67" s="44"/>
      <c r="X67" s="44"/>
    </row>
    <row r="68" spans="13:24" ht="14.25">
      <c r="M68" s="44"/>
      <c r="N68" s="44"/>
      <c r="O68" s="44"/>
      <c r="P68" s="32"/>
      <c r="Q68" s="44"/>
      <c r="R68" s="44"/>
      <c r="S68" s="44"/>
      <c r="T68" s="32"/>
      <c r="U68" s="32"/>
      <c r="V68" s="44"/>
      <c r="W68" s="44"/>
      <c r="X68" s="44"/>
    </row>
    <row r="69" spans="13:24" ht="14.25">
      <c r="M69" s="44"/>
      <c r="N69" s="44"/>
      <c r="O69" s="44"/>
      <c r="P69" s="32"/>
      <c r="Q69" s="44"/>
      <c r="R69" s="44"/>
      <c r="S69" s="44"/>
      <c r="T69" s="32"/>
      <c r="U69" s="32"/>
      <c r="V69" s="44"/>
      <c r="W69" s="44"/>
      <c r="X69" s="44"/>
    </row>
    <row r="70" spans="13:24" ht="14.25">
      <c r="M70" s="44"/>
      <c r="N70" s="44"/>
      <c r="O70" s="44"/>
      <c r="P70" s="32"/>
      <c r="Q70" s="44"/>
      <c r="R70" s="44"/>
      <c r="S70" s="44"/>
      <c r="T70" s="32"/>
      <c r="U70" s="32"/>
      <c r="V70" s="44"/>
      <c r="W70" s="44"/>
      <c r="X70" s="44"/>
    </row>
    <row r="71" spans="13:24" ht="14.25">
      <c r="M71" s="44"/>
      <c r="N71" s="44"/>
      <c r="O71" s="44"/>
      <c r="P71" s="32"/>
      <c r="Q71" s="44"/>
      <c r="R71" s="44"/>
      <c r="S71" s="44"/>
      <c r="T71" s="32"/>
      <c r="U71" s="32"/>
      <c r="V71" s="44"/>
      <c r="W71" s="44"/>
      <c r="X71" s="44"/>
    </row>
    <row r="72" spans="13:24" ht="14.25">
      <c r="M72" s="44"/>
      <c r="N72" s="44"/>
      <c r="O72" s="44"/>
      <c r="P72" s="32"/>
      <c r="Q72" s="44"/>
      <c r="R72" s="44"/>
      <c r="S72" s="44"/>
      <c r="T72" s="32"/>
      <c r="U72" s="32"/>
      <c r="V72" s="44"/>
      <c r="W72" s="44"/>
      <c r="X72" s="44"/>
    </row>
    <row r="73" spans="13:24" ht="14.25">
      <c r="M73" s="44"/>
      <c r="N73" s="44"/>
      <c r="O73" s="44"/>
      <c r="P73" s="32"/>
      <c r="Q73" s="44"/>
      <c r="R73" s="44"/>
      <c r="S73" s="44"/>
      <c r="T73" s="32"/>
      <c r="U73" s="32"/>
      <c r="V73" s="44"/>
      <c r="W73" s="44"/>
      <c r="X73" s="44"/>
    </row>
    <row r="74" spans="13:24" ht="14.25">
      <c r="M74" s="44"/>
      <c r="N74" s="44"/>
      <c r="O74" s="44"/>
      <c r="P74" s="32"/>
      <c r="Q74" s="44"/>
      <c r="R74" s="44"/>
      <c r="S74" s="44"/>
      <c r="T74" s="32"/>
      <c r="U74" s="32"/>
      <c r="V74" s="44"/>
      <c r="W74" s="44"/>
      <c r="X74" s="44"/>
    </row>
    <row r="75" spans="13:24" ht="14.25">
      <c r="M75" s="44"/>
      <c r="N75" s="44"/>
      <c r="O75" s="44"/>
      <c r="P75" s="32"/>
      <c r="Q75" s="44"/>
      <c r="R75" s="44"/>
      <c r="S75" s="44"/>
      <c r="T75" s="32"/>
      <c r="U75" s="32"/>
      <c r="V75" s="44"/>
      <c r="W75" s="44"/>
      <c r="X75" s="44"/>
    </row>
    <row r="76" spans="13:24" ht="14.25">
      <c r="M76" s="44"/>
      <c r="N76" s="44"/>
      <c r="O76" s="44"/>
      <c r="P76" s="32"/>
      <c r="Q76" s="44"/>
      <c r="R76" s="44"/>
      <c r="S76" s="44"/>
      <c r="T76" s="32"/>
      <c r="U76" s="32"/>
      <c r="V76" s="44"/>
      <c r="W76" s="44"/>
      <c r="X76" s="44"/>
    </row>
    <row r="77" spans="13:24" ht="14.25">
      <c r="M77" s="44"/>
      <c r="N77" s="44"/>
      <c r="O77" s="44"/>
      <c r="P77" s="32"/>
      <c r="Q77" s="44"/>
      <c r="R77" s="44"/>
      <c r="S77" s="44"/>
      <c r="T77" s="32"/>
      <c r="U77" s="32"/>
      <c r="V77" s="44"/>
      <c r="W77" s="44"/>
      <c r="X77" s="44"/>
    </row>
    <row r="78" spans="13:24" ht="12.75"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1.28515625" style="1" customWidth="1"/>
    <col min="22" max="22" width="18.421875" style="1" customWidth="1"/>
    <col min="23" max="26" width="10.7109375" style="1" customWidth="1"/>
    <col min="27" max="27" width="11.57421875" style="1" customWidth="1"/>
    <col min="28" max="28" width="12.57421875" style="1" customWidth="1"/>
    <col min="29" max="29" width="1.57421875" style="1" customWidth="1"/>
    <col min="30" max="16384" width="9.140625" style="1" customWidth="1"/>
  </cols>
  <sheetData>
    <row r="1" spans="1:29" ht="15" customHeight="1">
      <c r="A1" s="8"/>
      <c r="B1" s="8"/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8"/>
      <c r="AB1" s="8"/>
      <c r="AC1" s="8"/>
    </row>
    <row r="2" spans="1:29" ht="15" customHeight="1">
      <c r="A2" s="8"/>
      <c r="B2" s="9" t="s">
        <v>29</v>
      </c>
      <c r="C2" s="9"/>
      <c r="D2" s="9"/>
      <c r="E2" s="9"/>
      <c r="F2" s="9"/>
      <c r="G2" s="9"/>
      <c r="H2" s="9"/>
      <c r="I2" s="8"/>
      <c r="K2" s="8"/>
      <c r="L2" s="9" t="s">
        <v>75</v>
      </c>
      <c r="M2" s="9"/>
      <c r="N2" s="9"/>
      <c r="O2" s="9"/>
      <c r="P2" s="9"/>
      <c r="Q2" s="9"/>
      <c r="R2" s="9"/>
      <c r="S2" s="8"/>
      <c r="U2" s="8"/>
      <c r="V2" s="9" t="s">
        <v>59</v>
      </c>
      <c r="W2" s="9"/>
      <c r="X2" s="9"/>
      <c r="Y2" s="9"/>
      <c r="Z2" s="9"/>
      <c r="AA2" s="9"/>
      <c r="AB2" s="9"/>
      <c r="AC2" s="8"/>
    </row>
    <row r="3" spans="1:29" ht="15" customHeight="1">
      <c r="A3" s="8"/>
      <c r="B3" s="9" t="s">
        <v>82</v>
      </c>
      <c r="C3" s="9"/>
      <c r="D3" s="9"/>
      <c r="E3" s="9"/>
      <c r="F3" s="9"/>
      <c r="G3" s="9"/>
      <c r="H3" s="9"/>
      <c r="I3" s="8"/>
      <c r="K3" s="8"/>
      <c r="L3" s="9" t="s">
        <v>85</v>
      </c>
      <c r="M3" s="9"/>
      <c r="N3" s="9"/>
      <c r="O3" s="9"/>
      <c r="P3" s="9"/>
      <c r="Q3" s="9"/>
      <c r="R3" s="9"/>
      <c r="S3" s="8"/>
      <c r="U3" s="8"/>
      <c r="V3" s="9" t="s">
        <v>86</v>
      </c>
      <c r="W3" s="9"/>
      <c r="X3" s="9"/>
      <c r="Y3" s="9"/>
      <c r="Z3" s="9"/>
      <c r="AA3" s="9"/>
      <c r="AB3" s="9"/>
      <c r="AC3" s="8"/>
    </row>
    <row r="4" spans="1:29" ht="15" customHeight="1">
      <c r="A4" s="8"/>
      <c r="B4" s="9"/>
      <c r="C4" s="9"/>
      <c r="D4" s="9"/>
      <c r="E4" s="9"/>
      <c r="F4" s="9"/>
      <c r="G4" s="9"/>
      <c r="H4" s="9"/>
      <c r="I4" s="8"/>
      <c r="K4" s="8"/>
      <c r="L4" s="9"/>
      <c r="M4" s="9"/>
      <c r="N4" s="9"/>
      <c r="O4" s="9"/>
      <c r="P4" s="9"/>
      <c r="Q4" s="9"/>
      <c r="R4" s="9"/>
      <c r="S4" s="8"/>
      <c r="U4" s="8"/>
      <c r="V4" s="9"/>
      <c r="W4" s="9"/>
      <c r="X4" s="9"/>
      <c r="Y4" s="9"/>
      <c r="Z4" s="9"/>
      <c r="AA4" s="9"/>
      <c r="AB4" s="9"/>
      <c r="AC4" s="8"/>
    </row>
    <row r="5" spans="1:29" ht="15" customHeight="1">
      <c r="A5" s="8"/>
      <c r="B5" s="64" t="s">
        <v>5</v>
      </c>
      <c r="C5" s="67" t="s">
        <v>16</v>
      </c>
      <c r="D5" s="68"/>
      <c r="E5" s="68"/>
      <c r="F5" s="68"/>
      <c r="G5" s="68"/>
      <c r="H5" s="69"/>
      <c r="I5" s="8"/>
      <c r="K5" s="8"/>
      <c r="L5" s="64" t="s">
        <v>43</v>
      </c>
      <c r="M5" s="67" t="s">
        <v>44</v>
      </c>
      <c r="N5" s="68"/>
      <c r="O5" s="68"/>
      <c r="P5" s="68"/>
      <c r="Q5" s="68"/>
      <c r="R5" s="69"/>
      <c r="S5" s="8"/>
      <c r="U5" s="8"/>
      <c r="V5" s="64" t="s">
        <v>43</v>
      </c>
      <c r="W5" s="67" t="s">
        <v>44</v>
      </c>
      <c r="X5" s="68"/>
      <c r="Y5" s="68"/>
      <c r="Z5" s="68"/>
      <c r="AA5" s="68"/>
      <c r="AB5" s="69"/>
      <c r="AC5" s="8"/>
    </row>
    <row r="6" spans="1:29" ht="29.25" customHeight="1">
      <c r="A6" s="8"/>
      <c r="B6" s="65"/>
      <c r="C6" s="10" t="s">
        <v>17</v>
      </c>
      <c r="D6" s="11" t="s">
        <v>6</v>
      </c>
      <c r="E6" s="12" t="s">
        <v>7</v>
      </c>
      <c r="F6" s="13" t="s">
        <v>45</v>
      </c>
      <c r="G6" s="11" t="s">
        <v>6</v>
      </c>
      <c r="H6" s="12" t="s">
        <v>7</v>
      </c>
      <c r="I6" s="8"/>
      <c r="K6" s="8"/>
      <c r="L6" s="65"/>
      <c r="M6" s="10" t="s">
        <v>45</v>
      </c>
      <c r="N6" s="11" t="s">
        <v>6</v>
      </c>
      <c r="O6" s="12" t="s">
        <v>7</v>
      </c>
      <c r="P6" s="13" t="s">
        <v>45</v>
      </c>
      <c r="Q6" s="11" t="s">
        <v>6</v>
      </c>
      <c r="R6" s="12" t="s">
        <v>7</v>
      </c>
      <c r="S6" s="8"/>
      <c r="U6" s="8"/>
      <c r="V6" s="65"/>
      <c r="W6" s="10" t="s">
        <v>45</v>
      </c>
      <c r="X6" s="11" t="s">
        <v>6</v>
      </c>
      <c r="Y6" s="12" t="s">
        <v>7</v>
      </c>
      <c r="Z6" s="13" t="s">
        <v>45</v>
      </c>
      <c r="AA6" s="11" t="s">
        <v>6</v>
      </c>
      <c r="AB6" s="12" t="s">
        <v>7</v>
      </c>
      <c r="AC6" s="8"/>
    </row>
    <row r="7" spans="1:29" ht="15" customHeight="1">
      <c r="A7" s="8"/>
      <c r="B7" s="66"/>
      <c r="C7" s="20"/>
      <c r="D7" s="20" t="s">
        <v>46</v>
      </c>
      <c r="E7" s="21"/>
      <c r="F7" s="14"/>
      <c r="G7" s="20" t="s">
        <v>8</v>
      </c>
      <c r="H7" s="21"/>
      <c r="I7" s="8"/>
      <c r="K7" s="8"/>
      <c r="L7" s="66"/>
      <c r="M7" s="22"/>
      <c r="N7" s="23" t="s">
        <v>60</v>
      </c>
      <c r="O7" s="24"/>
      <c r="P7" s="14"/>
      <c r="Q7" s="20" t="s">
        <v>8</v>
      </c>
      <c r="R7" s="21"/>
      <c r="S7" s="8"/>
      <c r="U7" s="8"/>
      <c r="V7" s="66"/>
      <c r="W7" s="20"/>
      <c r="X7" s="20" t="s">
        <v>61</v>
      </c>
      <c r="Y7" s="21"/>
      <c r="Z7" s="14"/>
      <c r="AA7" s="20" t="s">
        <v>62</v>
      </c>
      <c r="AB7" s="21"/>
      <c r="AC7" s="8"/>
    </row>
    <row r="8" spans="1:29" ht="6.75" customHeight="1">
      <c r="A8" s="8"/>
      <c r="B8" s="15"/>
      <c r="C8" s="6"/>
      <c r="D8" s="6"/>
      <c r="E8" s="6"/>
      <c r="F8" s="2"/>
      <c r="G8" s="2"/>
      <c r="H8" s="3"/>
      <c r="I8" s="8"/>
      <c r="K8" s="8"/>
      <c r="L8" s="15"/>
      <c r="M8" s="6"/>
      <c r="N8" s="6"/>
      <c r="O8" s="6"/>
      <c r="P8" s="2"/>
      <c r="Q8" s="2"/>
      <c r="R8" s="3"/>
      <c r="S8" s="8"/>
      <c r="U8" s="8"/>
      <c r="V8" s="15"/>
      <c r="W8" s="6"/>
      <c r="X8" s="6"/>
      <c r="Y8" s="6"/>
      <c r="Z8" s="25"/>
      <c r="AA8" s="25"/>
      <c r="AB8" s="26"/>
      <c r="AC8" s="8"/>
    </row>
    <row r="9" spans="1:29" ht="15">
      <c r="A9" s="8"/>
      <c r="B9" s="15" t="s">
        <v>31</v>
      </c>
      <c r="C9" s="6">
        <f>SUM(C11:C25)</f>
        <v>347105478.6320002</v>
      </c>
      <c r="D9" s="6">
        <f>SUM(D11:D25)</f>
        <v>154060781.57700002</v>
      </c>
      <c r="E9" s="6">
        <f>SUM(E11:E25)</f>
        <v>193044697.05500013</v>
      </c>
      <c r="F9" s="2">
        <f>C9/$C$9*100</f>
        <v>100</v>
      </c>
      <c r="G9" s="2">
        <f>D9/$C$9*100</f>
        <v>44.384428094934975</v>
      </c>
      <c r="H9" s="3">
        <f>E9/$C$9*100</f>
        <v>55.61557190506501</v>
      </c>
      <c r="I9" s="8"/>
      <c r="K9" s="8"/>
      <c r="L9" s="15" t="s">
        <v>48</v>
      </c>
      <c r="M9" s="6">
        <f>SUM(M11:M25)</f>
        <v>68560</v>
      </c>
      <c r="N9" s="6">
        <f>SUM(N11:N25)</f>
        <v>32608</v>
      </c>
      <c r="O9" s="6">
        <f>SUM(O11:O25)</f>
        <v>35952</v>
      </c>
      <c r="P9" s="2"/>
      <c r="Q9" s="2"/>
      <c r="R9" s="3"/>
      <c r="S9" s="8"/>
      <c r="U9" s="8"/>
      <c r="V9" s="15" t="s">
        <v>48</v>
      </c>
      <c r="W9" s="50">
        <f>C9/M9</f>
        <v>5062.79869649942</v>
      </c>
      <c r="X9" s="50">
        <f>D9/N9</f>
        <v>4724.631427165114</v>
      </c>
      <c r="Y9" s="50">
        <f>E9/O9</f>
        <v>5369.5120453660475</v>
      </c>
      <c r="Z9" s="56">
        <f>W9/$W$9</f>
        <v>1</v>
      </c>
      <c r="AA9" s="56">
        <f>X9/$W$9</f>
        <v>0.9332054680411991</v>
      </c>
      <c r="AB9" s="57">
        <f>Y9/$W$9</f>
        <v>1.0605817784299223</v>
      </c>
      <c r="AC9" s="8"/>
    </row>
    <row r="10" spans="1:29" ht="6.75" customHeight="1">
      <c r="A10" s="8"/>
      <c r="B10" s="15"/>
      <c r="C10" s="6"/>
      <c r="D10" s="6"/>
      <c r="E10" s="6"/>
      <c r="F10" s="2"/>
      <c r="G10" s="2"/>
      <c r="H10" s="3"/>
      <c r="I10" s="8"/>
      <c r="K10" s="8"/>
      <c r="L10" s="15"/>
      <c r="M10" s="6"/>
      <c r="N10" s="6"/>
      <c r="O10" s="6"/>
      <c r="P10" s="2"/>
      <c r="Q10" s="2"/>
      <c r="R10" s="3"/>
      <c r="S10" s="8"/>
      <c r="U10" s="8"/>
      <c r="V10" s="15"/>
      <c r="W10" s="50"/>
      <c r="X10" s="50"/>
      <c r="Y10" s="50"/>
      <c r="Z10" s="56"/>
      <c r="AA10" s="56"/>
      <c r="AB10" s="57"/>
      <c r="AC10" s="8"/>
    </row>
    <row r="11" spans="1:29" ht="15">
      <c r="A11" s="8"/>
      <c r="B11" s="15" t="s">
        <v>9</v>
      </c>
      <c r="C11" s="6">
        <f>D11+E11</f>
        <v>107991693.28999992</v>
      </c>
      <c r="D11" s="6">
        <v>28197525.149999913</v>
      </c>
      <c r="E11" s="6">
        <v>79794168.14</v>
      </c>
      <c r="F11" s="2">
        <f aca="true" t="shared" si="0" ref="F11:H25">C11/$C$9*100</f>
        <v>31.112068215002814</v>
      </c>
      <c r="G11" s="2">
        <f t="shared" si="0"/>
        <v>8.123618578747589</v>
      </c>
      <c r="H11" s="3">
        <f t="shared" si="0"/>
        <v>22.988449636255222</v>
      </c>
      <c r="I11" s="8"/>
      <c r="K11" s="8"/>
      <c r="L11" s="15" t="s">
        <v>9</v>
      </c>
      <c r="M11" s="6">
        <f>N11+O11</f>
        <v>14294</v>
      </c>
      <c r="N11" s="6">
        <v>3523</v>
      </c>
      <c r="O11" s="6">
        <v>10771</v>
      </c>
      <c r="P11" s="2"/>
      <c r="Q11" s="2"/>
      <c r="R11" s="3"/>
      <c r="S11" s="8"/>
      <c r="U11" s="8"/>
      <c r="V11" s="15" t="s">
        <v>9</v>
      </c>
      <c r="W11" s="50">
        <f aca="true" t="shared" si="1" ref="W11:Y23">C11/M11</f>
        <v>7555.036609066736</v>
      </c>
      <c r="X11" s="50">
        <f>D11/N11</f>
        <v>8003.839100198669</v>
      </c>
      <c r="Y11" s="50">
        <f aca="true" t="shared" si="2" ref="Y11:Y23">E11/O11</f>
        <v>7408.241401912543</v>
      </c>
      <c r="Z11" s="56">
        <f aca="true" t="shared" si="3" ref="Z11:AB23">W11/$W$9</f>
        <v>1.4922648641532061</v>
      </c>
      <c r="AA11" s="56">
        <f t="shared" si="3"/>
        <v>1.5809119777432152</v>
      </c>
      <c r="AB11" s="57">
        <f t="shared" si="3"/>
        <v>1.4632699907730553</v>
      </c>
      <c r="AC11" s="8"/>
    </row>
    <row r="12" spans="1:29" ht="15">
      <c r="A12" s="8"/>
      <c r="B12" s="15">
        <v>2</v>
      </c>
      <c r="C12" s="6">
        <f>D12+E12</f>
        <v>116394615.26000021</v>
      </c>
      <c r="D12" s="6">
        <v>47688952.32500009</v>
      </c>
      <c r="E12" s="6">
        <v>68705662.93500012</v>
      </c>
      <c r="F12" s="2">
        <f t="shared" si="0"/>
        <v>33.53292368611713</v>
      </c>
      <c r="G12" s="2">
        <f t="shared" si="0"/>
        <v>13.739037629987894</v>
      </c>
      <c r="H12" s="3">
        <f t="shared" si="0"/>
        <v>19.79388605612923</v>
      </c>
      <c r="I12" s="8"/>
      <c r="K12" s="8"/>
      <c r="L12" s="15">
        <v>2</v>
      </c>
      <c r="M12" s="6">
        <f>N12+O12</f>
        <v>23472</v>
      </c>
      <c r="N12" s="6">
        <v>9078</v>
      </c>
      <c r="O12" s="6">
        <v>14394</v>
      </c>
      <c r="P12" s="2"/>
      <c r="Q12" s="2"/>
      <c r="R12" s="3"/>
      <c r="S12" s="8"/>
      <c r="U12" s="8"/>
      <c r="V12" s="15">
        <v>2</v>
      </c>
      <c r="W12" s="50">
        <f>C12/M12</f>
        <v>4958.870793285626</v>
      </c>
      <c r="X12" s="50">
        <f t="shared" si="1"/>
        <v>5253.244362745108</v>
      </c>
      <c r="Y12" s="50">
        <f t="shared" si="2"/>
        <v>4773.215432471871</v>
      </c>
      <c r="Z12" s="56">
        <f t="shared" si="3"/>
        <v>0.9794722426381177</v>
      </c>
      <c r="AA12" s="56">
        <f t="shared" si="3"/>
        <v>1.0376166775853382</v>
      </c>
      <c r="AB12" s="57">
        <f t="shared" si="3"/>
        <v>0.9428017423983743</v>
      </c>
      <c r="AC12" s="8"/>
    </row>
    <row r="13" spans="1:29" ht="15">
      <c r="A13" s="8"/>
      <c r="B13" s="15">
        <v>3</v>
      </c>
      <c r="C13" s="6">
        <f>D13+E13</f>
        <v>31465247.748000007</v>
      </c>
      <c r="D13" s="6">
        <v>14468469.818000007</v>
      </c>
      <c r="E13" s="6">
        <v>16996777.93</v>
      </c>
      <c r="F13" s="2">
        <f t="shared" si="0"/>
        <v>9.065039212866857</v>
      </c>
      <c r="G13" s="2">
        <f t="shared" si="0"/>
        <v>4.168320786817491</v>
      </c>
      <c r="H13" s="3">
        <f t="shared" si="0"/>
        <v>4.896718426049366</v>
      </c>
      <c r="I13" s="8"/>
      <c r="K13" s="8"/>
      <c r="L13" s="15">
        <v>3</v>
      </c>
      <c r="M13" s="6">
        <f>N13+O13</f>
        <v>7932</v>
      </c>
      <c r="N13" s="6">
        <v>3267</v>
      </c>
      <c r="O13" s="6">
        <v>4665</v>
      </c>
      <c r="P13" s="2"/>
      <c r="Q13" s="2"/>
      <c r="R13" s="3"/>
      <c r="S13" s="8"/>
      <c r="U13" s="8"/>
      <c r="V13" s="15">
        <v>3</v>
      </c>
      <c r="W13" s="50">
        <f t="shared" si="1"/>
        <v>3966.8744009077163</v>
      </c>
      <c r="X13" s="50">
        <f t="shared" si="1"/>
        <v>4428.67150841751</v>
      </c>
      <c r="Y13" s="50">
        <f t="shared" si="2"/>
        <v>3643.467937834941</v>
      </c>
      <c r="Z13" s="56">
        <f t="shared" si="3"/>
        <v>0.7835338986814822</v>
      </c>
      <c r="AA13" s="56">
        <f t="shared" si="3"/>
        <v>0.8747476986354671</v>
      </c>
      <c r="AB13" s="57">
        <f t="shared" si="3"/>
        <v>0.719654909517566</v>
      </c>
      <c r="AC13" s="8"/>
    </row>
    <row r="14" spans="1:29" ht="15">
      <c r="A14" s="8"/>
      <c r="B14" s="15">
        <v>4</v>
      </c>
      <c r="C14" s="6">
        <f aca="true" t="shared" si="4" ref="C14:C25">D14+E14</f>
        <v>17347302.959999997</v>
      </c>
      <c r="D14" s="6">
        <v>9124933.81</v>
      </c>
      <c r="E14" s="6">
        <v>8222369.149999998</v>
      </c>
      <c r="F14" s="2">
        <f t="shared" si="0"/>
        <v>4.997703588076043</v>
      </c>
      <c r="G14" s="2">
        <f t="shared" si="0"/>
        <v>2.6288648182572243</v>
      </c>
      <c r="H14" s="3">
        <f t="shared" si="0"/>
        <v>2.368838769818819</v>
      </c>
      <c r="I14" s="8"/>
      <c r="K14" s="8"/>
      <c r="L14" s="15">
        <v>4</v>
      </c>
      <c r="M14" s="6">
        <f aca="true" t="shared" si="5" ref="M14:M25">N14+O14</f>
        <v>4044</v>
      </c>
      <c r="N14" s="6">
        <v>2004</v>
      </c>
      <c r="O14" s="6">
        <v>2040</v>
      </c>
      <c r="P14" s="2"/>
      <c r="Q14" s="2"/>
      <c r="R14" s="3"/>
      <c r="S14" s="8"/>
      <c r="U14" s="8"/>
      <c r="V14" s="15">
        <v>4</v>
      </c>
      <c r="W14" s="50">
        <f t="shared" si="1"/>
        <v>4289.639703264094</v>
      </c>
      <c r="X14" s="50">
        <f t="shared" si="1"/>
        <v>4553.360184630738</v>
      </c>
      <c r="Y14" s="50">
        <f t="shared" si="2"/>
        <v>4030.5731127450968</v>
      </c>
      <c r="Z14" s="56">
        <f t="shared" si="3"/>
        <v>0.8472862462870759</v>
      </c>
      <c r="AA14" s="56">
        <f t="shared" si="3"/>
        <v>0.8993761074836091</v>
      </c>
      <c r="AB14" s="57">
        <f t="shared" si="3"/>
        <v>0.7961156179351874</v>
      </c>
      <c r="AC14" s="8"/>
    </row>
    <row r="15" spans="1:29" ht="15">
      <c r="A15" s="8"/>
      <c r="B15" s="15" t="s">
        <v>32</v>
      </c>
      <c r="C15" s="6">
        <f t="shared" si="4"/>
        <v>13084591.55</v>
      </c>
      <c r="D15" s="6">
        <v>6260991.91</v>
      </c>
      <c r="E15" s="6">
        <v>6823599.6400000015</v>
      </c>
      <c r="F15" s="2">
        <f t="shared" si="0"/>
        <v>3.7696297971350177</v>
      </c>
      <c r="G15" s="2">
        <f t="shared" si="0"/>
        <v>1.8037721371254638</v>
      </c>
      <c r="H15" s="3">
        <f t="shared" si="0"/>
        <v>1.9658576600095539</v>
      </c>
      <c r="I15" s="8"/>
      <c r="K15" s="8"/>
      <c r="L15" s="15" t="s">
        <v>49</v>
      </c>
      <c r="M15" s="6">
        <f t="shared" si="5"/>
        <v>2250</v>
      </c>
      <c r="N15" s="6">
        <v>1290</v>
      </c>
      <c r="O15" s="6">
        <v>960</v>
      </c>
      <c r="P15" s="2"/>
      <c r="Q15" s="2"/>
      <c r="R15" s="3"/>
      <c r="S15" s="8"/>
      <c r="U15" s="8"/>
      <c r="V15" s="15" t="s">
        <v>49</v>
      </c>
      <c r="W15" s="50">
        <f t="shared" si="1"/>
        <v>5815.374022222222</v>
      </c>
      <c r="X15" s="50">
        <f t="shared" si="1"/>
        <v>4853.482100775194</v>
      </c>
      <c r="Y15" s="50">
        <f t="shared" si="2"/>
        <v>7107.916291666668</v>
      </c>
      <c r="Z15" s="56">
        <f t="shared" si="3"/>
        <v>1.1486480839625635</v>
      </c>
      <c r="AA15" s="56">
        <f t="shared" si="3"/>
        <v>0.958655951328076</v>
      </c>
      <c r="AB15" s="57">
        <f t="shared" si="3"/>
        <v>1.4039500121901565</v>
      </c>
      <c r="AC15" s="8"/>
    </row>
    <row r="16" spans="1:29" ht="15">
      <c r="A16" s="8"/>
      <c r="B16" s="15" t="s">
        <v>33</v>
      </c>
      <c r="C16" s="6">
        <f>D16+E16</f>
        <v>6823517</v>
      </c>
      <c r="D16" s="6">
        <v>3946462.500000001</v>
      </c>
      <c r="E16" s="6">
        <v>2877054.4999999995</v>
      </c>
      <c r="F16" s="2">
        <f t="shared" si="0"/>
        <v>1.965833851684682</v>
      </c>
      <c r="G16" s="2">
        <f t="shared" si="0"/>
        <v>1.1369634716091659</v>
      </c>
      <c r="H16" s="3">
        <f t="shared" si="0"/>
        <v>0.8288703800755162</v>
      </c>
      <c r="I16" s="8"/>
      <c r="K16" s="8"/>
      <c r="L16" s="15" t="s">
        <v>50</v>
      </c>
      <c r="M16" s="6">
        <f t="shared" si="5"/>
        <v>1578</v>
      </c>
      <c r="N16" s="6">
        <v>912</v>
      </c>
      <c r="O16" s="6">
        <v>666</v>
      </c>
      <c r="P16" s="2"/>
      <c r="Q16" s="2"/>
      <c r="R16" s="3"/>
      <c r="S16" s="8"/>
      <c r="U16" s="8"/>
      <c r="V16" s="15" t="s">
        <v>50</v>
      </c>
      <c r="W16" s="50">
        <f t="shared" si="1"/>
        <v>4324.15525982256</v>
      </c>
      <c r="X16" s="50">
        <f t="shared" si="1"/>
        <v>4327.261513157896</v>
      </c>
      <c r="Y16" s="50">
        <f t="shared" si="1"/>
        <v>4319.901651651651</v>
      </c>
      <c r="Z16" s="56">
        <f t="shared" si="3"/>
        <v>0.8541037317585664</v>
      </c>
      <c r="AA16" s="56">
        <f t="shared" si="3"/>
        <v>0.8547172764640835</v>
      </c>
      <c r="AB16" s="57">
        <f t="shared" si="3"/>
        <v>0.8532635624320929</v>
      </c>
      <c r="AC16" s="8"/>
    </row>
    <row r="17" spans="1:29" ht="15">
      <c r="A17" s="8"/>
      <c r="B17" s="15" t="s">
        <v>34</v>
      </c>
      <c r="C17" s="6">
        <f>D17+E17</f>
        <v>6146958.410000001</v>
      </c>
      <c r="D17" s="6">
        <v>4897553.410000001</v>
      </c>
      <c r="E17" s="6">
        <v>1249405</v>
      </c>
      <c r="F17" s="2">
        <f t="shared" si="0"/>
        <v>1.7709194433421722</v>
      </c>
      <c r="G17" s="2">
        <f t="shared" si="0"/>
        <v>1.4109697805122712</v>
      </c>
      <c r="H17" s="3">
        <f t="shared" si="0"/>
        <v>0.3599496628299013</v>
      </c>
      <c r="I17" s="8"/>
      <c r="K17" s="8"/>
      <c r="L17" s="15" t="s">
        <v>51</v>
      </c>
      <c r="M17" s="6">
        <f t="shared" si="5"/>
        <v>1372</v>
      </c>
      <c r="N17" s="6">
        <v>973</v>
      </c>
      <c r="O17" s="6">
        <v>399</v>
      </c>
      <c r="P17" s="2"/>
      <c r="Q17" s="2"/>
      <c r="R17" s="3"/>
      <c r="S17" s="8"/>
      <c r="U17" s="8"/>
      <c r="V17" s="15" t="s">
        <v>51</v>
      </c>
      <c r="W17" s="50">
        <f t="shared" si="1"/>
        <v>4480.290386297377</v>
      </c>
      <c r="X17" s="50">
        <f t="shared" si="1"/>
        <v>5033.456742034945</v>
      </c>
      <c r="Y17" s="50">
        <f t="shared" si="1"/>
        <v>3131.340852130326</v>
      </c>
      <c r="Z17" s="56">
        <f t="shared" si="3"/>
        <v>0.88494341862638</v>
      </c>
      <c r="AA17" s="56">
        <f t="shared" si="3"/>
        <v>0.994204400328071</v>
      </c>
      <c r="AB17" s="57">
        <f t="shared" si="3"/>
        <v>0.6184999720205021</v>
      </c>
      <c r="AC17" s="8"/>
    </row>
    <row r="18" spans="1:29" ht="15">
      <c r="A18" s="8"/>
      <c r="B18" s="15" t="s">
        <v>35</v>
      </c>
      <c r="C18" s="6">
        <f t="shared" si="4"/>
        <v>5436824.220000002</v>
      </c>
      <c r="D18" s="6">
        <v>4488692.180000002</v>
      </c>
      <c r="E18" s="6">
        <v>948132.04</v>
      </c>
      <c r="F18" s="2">
        <f t="shared" si="0"/>
        <v>1.5663320099202755</v>
      </c>
      <c r="G18" s="2">
        <f t="shared" si="0"/>
        <v>1.293178142186253</v>
      </c>
      <c r="H18" s="3">
        <f t="shared" si="0"/>
        <v>0.2731538677340226</v>
      </c>
      <c r="I18" s="8"/>
      <c r="K18" s="8"/>
      <c r="L18" s="15" t="s">
        <v>52</v>
      </c>
      <c r="M18" s="6">
        <f t="shared" si="5"/>
        <v>1136</v>
      </c>
      <c r="N18" s="6">
        <v>776</v>
      </c>
      <c r="O18" s="6">
        <v>360</v>
      </c>
      <c r="P18" s="2"/>
      <c r="Q18" s="2"/>
      <c r="R18" s="3"/>
      <c r="S18" s="8"/>
      <c r="U18" s="8"/>
      <c r="V18" s="15" t="s">
        <v>52</v>
      </c>
      <c r="W18" s="50">
        <f t="shared" si="1"/>
        <v>4785.936813380283</v>
      </c>
      <c r="X18" s="50">
        <f t="shared" si="1"/>
        <v>5784.397139175259</v>
      </c>
      <c r="Y18" s="50">
        <f t="shared" si="1"/>
        <v>2633.7001111111113</v>
      </c>
      <c r="Z18" s="56">
        <f t="shared" si="3"/>
        <v>0.9453144595082226</v>
      </c>
      <c r="AA18" s="56">
        <f t="shared" si="3"/>
        <v>1.1425295544882668</v>
      </c>
      <c r="AB18" s="57">
        <f t="shared" si="3"/>
        <v>0.520206365884572</v>
      </c>
      <c r="AC18" s="8"/>
    </row>
    <row r="19" spans="1:29" ht="15">
      <c r="A19" s="8"/>
      <c r="B19" s="15" t="s">
        <v>36</v>
      </c>
      <c r="C19" s="6">
        <f t="shared" si="4"/>
        <v>2688217.01</v>
      </c>
      <c r="D19" s="6">
        <v>2259352.7699999996</v>
      </c>
      <c r="E19" s="6">
        <v>428864.24</v>
      </c>
      <c r="F19" s="2">
        <f t="shared" si="0"/>
        <v>0.7744668913307577</v>
      </c>
      <c r="G19" s="2">
        <f t="shared" si="0"/>
        <v>0.6509124485457506</v>
      </c>
      <c r="H19" s="3">
        <f t="shared" si="0"/>
        <v>0.12355444278500717</v>
      </c>
      <c r="I19" s="8"/>
      <c r="K19" s="8"/>
      <c r="L19" s="15" t="s">
        <v>53</v>
      </c>
      <c r="M19" s="6">
        <f t="shared" si="5"/>
        <v>774</v>
      </c>
      <c r="N19" s="6">
        <v>576</v>
      </c>
      <c r="O19" s="6">
        <v>198</v>
      </c>
      <c r="P19" s="2"/>
      <c r="Q19" s="2"/>
      <c r="R19" s="3"/>
      <c r="S19" s="8"/>
      <c r="U19" s="8"/>
      <c r="V19" s="15" t="s">
        <v>53</v>
      </c>
      <c r="W19" s="50">
        <f t="shared" si="1"/>
        <v>3473.1485917312657</v>
      </c>
      <c r="X19" s="50">
        <f t="shared" si="1"/>
        <v>3922.487447916666</v>
      </c>
      <c r="Y19" s="50">
        <f t="shared" si="1"/>
        <v>2165.9810101010103</v>
      </c>
      <c r="Z19" s="56">
        <f t="shared" si="3"/>
        <v>0.6860135667911725</v>
      </c>
      <c r="AA19" s="56">
        <f t="shared" si="3"/>
        <v>0.7747666227829281</v>
      </c>
      <c r="AB19" s="57">
        <f t="shared" si="3"/>
        <v>0.4278228584515198</v>
      </c>
      <c r="AC19" s="8"/>
    </row>
    <row r="20" spans="1:29" ht="15">
      <c r="A20" s="8"/>
      <c r="B20" s="15" t="s">
        <v>0</v>
      </c>
      <c r="C20" s="6">
        <f t="shared" si="4"/>
        <v>18366387.6</v>
      </c>
      <c r="D20" s="6">
        <v>12821185.120000001</v>
      </c>
      <c r="E20" s="6">
        <v>5545202.48</v>
      </c>
      <c r="F20" s="2">
        <f t="shared" si="0"/>
        <v>5.2912986773890625</v>
      </c>
      <c r="G20" s="2">
        <f t="shared" si="0"/>
        <v>3.6937432305967635</v>
      </c>
      <c r="H20" s="3">
        <f t="shared" si="0"/>
        <v>1.5975554467922994</v>
      </c>
      <c r="I20" s="8"/>
      <c r="K20" s="8"/>
      <c r="L20" s="15" t="s">
        <v>0</v>
      </c>
      <c r="M20" s="6">
        <f t="shared" si="5"/>
        <v>4760.999999999999</v>
      </c>
      <c r="N20" s="6">
        <v>3757.999999999999</v>
      </c>
      <c r="O20" s="6">
        <v>1003</v>
      </c>
      <c r="P20" s="2"/>
      <c r="Q20" s="2"/>
      <c r="R20" s="3"/>
      <c r="S20" s="8"/>
      <c r="U20" s="8"/>
      <c r="V20" s="15" t="s">
        <v>0</v>
      </c>
      <c r="W20" s="50">
        <f t="shared" si="1"/>
        <v>3857.6743541272854</v>
      </c>
      <c r="X20" s="50">
        <f t="shared" si="1"/>
        <v>3411.7043959552966</v>
      </c>
      <c r="Y20" s="50">
        <f t="shared" si="2"/>
        <v>5528.616630109672</v>
      </c>
      <c r="Z20" s="56">
        <f t="shared" si="3"/>
        <v>0.7619647916861881</v>
      </c>
      <c r="AA20" s="56">
        <f t="shared" si="3"/>
        <v>0.6738771577693298</v>
      </c>
      <c r="AB20" s="57">
        <f t="shared" si="3"/>
        <v>1.0920079903497513</v>
      </c>
      <c r="AC20" s="8"/>
    </row>
    <row r="21" spans="1:29" ht="15">
      <c r="A21" s="8"/>
      <c r="B21" s="15" t="s">
        <v>1</v>
      </c>
      <c r="C21" s="6">
        <f t="shared" si="4"/>
        <v>14484854.403999997</v>
      </c>
      <c r="D21" s="6">
        <v>13217093.403999997</v>
      </c>
      <c r="E21" s="6">
        <v>1267761</v>
      </c>
      <c r="F21" s="2">
        <f t="shared" si="0"/>
        <v>4.17304113466811</v>
      </c>
      <c r="G21" s="2">
        <f t="shared" si="0"/>
        <v>3.807803165795808</v>
      </c>
      <c r="H21" s="3">
        <f t="shared" si="0"/>
        <v>0.3652379688723021</v>
      </c>
      <c r="I21" s="8"/>
      <c r="K21" s="8"/>
      <c r="L21" s="15" t="s">
        <v>1</v>
      </c>
      <c r="M21" s="6">
        <f t="shared" si="5"/>
        <v>3975.999999999999</v>
      </c>
      <c r="N21" s="6">
        <v>3660.999999999999</v>
      </c>
      <c r="O21" s="6">
        <v>314.99999999999994</v>
      </c>
      <c r="P21" s="2"/>
      <c r="Q21" s="2"/>
      <c r="R21" s="3"/>
      <c r="S21" s="8"/>
      <c r="U21" s="8"/>
      <c r="V21" s="15" t="s">
        <v>1</v>
      </c>
      <c r="W21" s="50">
        <f t="shared" si="1"/>
        <v>3643.072033199195</v>
      </c>
      <c r="X21" s="50">
        <f t="shared" si="1"/>
        <v>3610.2413012838024</v>
      </c>
      <c r="Y21" s="50">
        <f t="shared" si="2"/>
        <v>4024.638095238096</v>
      </c>
      <c r="Z21" s="56">
        <f t="shared" si="3"/>
        <v>0.7195767107465938</v>
      </c>
      <c r="AA21" s="56">
        <f t="shared" si="3"/>
        <v>0.7130920105079505</v>
      </c>
      <c r="AB21" s="57">
        <f t="shared" si="3"/>
        <v>0.7949433379646043</v>
      </c>
      <c r="AC21" s="8"/>
    </row>
    <row r="22" spans="1:29" ht="15">
      <c r="A22" s="8"/>
      <c r="B22" s="15" t="s">
        <v>2</v>
      </c>
      <c r="C22" s="6">
        <f t="shared" si="4"/>
        <v>2493385.1799999997</v>
      </c>
      <c r="D22" s="6">
        <v>2409385.1799999997</v>
      </c>
      <c r="E22" s="6">
        <v>84000</v>
      </c>
      <c r="F22" s="2">
        <f t="shared" si="0"/>
        <v>0.7183364520280235</v>
      </c>
      <c r="G22" s="2">
        <f t="shared" si="0"/>
        <v>0.6941363154208292</v>
      </c>
      <c r="H22" s="3">
        <f t="shared" si="0"/>
        <v>0.024200136607194396</v>
      </c>
      <c r="I22" s="8"/>
      <c r="K22" s="8"/>
      <c r="L22" s="15" t="s">
        <v>2</v>
      </c>
      <c r="M22" s="6">
        <f t="shared" si="5"/>
        <v>1713.0000000000007</v>
      </c>
      <c r="N22" s="6">
        <v>1645.0000000000007</v>
      </c>
      <c r="O22" s="6">
        <v>68</v>
      </c>
      <c r="P22" s="2"/>
      <c r="Q22" s="2"/>
      <c r="R22" s="3"/>
      <c r="S22" s="8"/>
      <c r="U22" s="8"/>
      <c r="V22" s="15" t="s">
        <v>2</v>
      </c>
      <c r="W22" s="50">
        <f t="shared" si="1"/>
        <v>1455.5663631056618</v>
      </c>
      <c r="X22" s="50">
        <f t="shared" si="1"/>
        <v>1464.671841945288</v>
      </c>
      <c r="Y22" s="50">
        <f t="shared" si="2"/>
        <v>1235.2941176470588</v>
      </c>
      <c r="Z22" s="56">
        <f t="shared" si="3"/>
        <v>0.28750231845324736</v>
      </c>
      <c r="AA22" s="56">
        <f t="shared" si="3"/>
        <v>0.28930082544226154</v>
      </c>
      <c r="AB22" s="57">
        <f t="shared" si="3"/>
        <v>0.24399431849841877</v>
      </c>
      <c r="AC22" s="8"/>
    </row>
    <row r="23" spans="1:29" ht="15">
      <c r="A23" s="8"/>
      <c r="B23" s="15" t="s">
        <v>3</v>
      </c>
      <c r="C23" s="6">
        <f t="shared" si="4"/>
        <v>4381884</v>
      </c>
      <c r="D23" s="6">
        <v>4280184</v>
      </c>
      <c r="E23" s="6">
        <v>101700</v>
      </c>
      <c r="F23" s="2">
        <f t="shared" si="0"/>
        <v>1.2624070404390406</v>
      </c>
      <c r="G23" s="2">
        <f t="shared" si="0"/>
        <v>1.233107589332473</v>
      </c>
      <c r="H23" s="3">
        <f t="shared" si="0"/>
        <v>0.029299451106567502</v>
      </c>
      <c r="I23" s="8"/>
      <c r="K23" s="8"/>
      <c r="L23" s="15" t="s">
        <v>3</v>
      </c>
      <c r="M23" s="6">
        <f t="shared" si="5"/>
        <v>1258</v>
      </c>
      <c r="N23" s="6">
        <v>1145</v>
      </c>
      <c r="O23" s="6">
        <v>113</v>
      </c>
      <c r="P23" s="2"/>
      <c r="Q23" s="2"/>
      <c r="R23" s="3"/>
      <c r="S23" s="8"/>
      <c r="U23" s="8"/>
      <c r="V23" s="15" t="s">
        <v>3</v>
      </c>
      <c r="W23" s="50">
        <f t="shared" si="1"/>
        <v>3483.2146263910968</v>
      </c>
      <c r="X23" s="50">
        <f t="shared" si="1"/>
        <v>3738.1519650655023</v>
      </c>
      <c r="Y23" s="50">
        <f t="shared" si="2"/>
        <v>900</v>
      </c>
      <c r="Z23" s="56">
        <f t="shared" si="3"/>
        <v>0.6880018020071591</v>
      </c>
      <c r="AA23" s="56">
        <f t="shared" si="3"/>
        <v>0.7383568237959331</v>
      </c>
      <c r="AB23" s="57">
        <f t="shared" si="3"/>
        <v>0.17776728919170512</v>
      </c>
      <c r="AC23" s="8"/>
    </row>
    <row r="24" spans="1:29" ht="15">
      <c r="A24" s="8"/>
      <c r="B24" s="15" t="s">
        <v>4</v>
      </c>
      <c r="C24" s="6">
        <f t="shared" si="4"/>
        <v>0</v>
      </c>
      <c r="D24" s="6">
        <v>0</v>
      </c>
      <c r="E24" s="6">
        <v>0</v>
      </c>
      <c r="F24" s="2">
        <f t="shared" si="0"/>
        <v>0</v>
      </c>
      <c r="G24" s="2">
        <f t="shared" si="0"/>
        <v>0</v>
      </c>
      <c r="H24" s="3">
        <f t="shared" si="0"/>
        <v>0</v>
      </c>
      <c r="I24" s="8"/>
      <c r="K24" s="8"/>
      <c r="L24" s="15" t="s">
        <v>4</v>
      </c>
      <c r="M24" s="6">
        <f t="shared" si="5"/>
        <v>0</v>
      </c>
      <c r="N24" s="6">
        <v>0</v>
      </c>
      <c r="O24" s="6">
        <v>0</v>
      </c>
      <c r="P24" s="2"/>
      <c r="Q24" s="2"/>
      <c r="R24" s="3"/>
      <c r="S24" s="8"/>
      <c r="U24" s="8"/>
      <c r="V24" s="15" t="s">
        <v>4</v>
      </c>
      <c r="W24" s="51" t="s">
        <v>80</v>
      </c>
      <c r="X24" s="52" t="s">
        <v>80</v>
      </c>
      <c r="Y24" s="52" t="s">
        <v>80</v>
      </c>
      <c r="Z24" s="58" t="s">
        <v>80</v>
      </c>
      <c r="AA24" s="58" t="s">
        <v>80</v>
      </c>
      <c r="AB24" s="59" t="s">
        <v>80</v>
      </c>
      <c r="AC24" s="8"/>
    </row>
    <row r="25" spans="1:29" ht="15">
      <c r="A25" s="8"/>
      <c r="B25" s="15" t="s">
        <v>37</v>
      </c>
      <c r="C25" s="6">
        <f t="shared" si="4"/>
        <v>0</v>
      </c>
      <c r="D25" s="6">
        <v>0</v>
      </c>
      <c r="E25" s="6">
        <v>0</v>
      </c>
      <c r="F25" s="2">
        <f t="shared" si="0"/>
        <v>0</v>
      </c>
      <c r="G25" s="2">
        <f t="shared" si="0"/>
        <v>0</v>
      </c>
      <c r="H25" s="3">
        <f t="shared" si="0"/>
        <v>0</v>
      </c>
      <c r="I25" s="8"/>
      <c r="K25" s="8"/>
      <c r="L25" s="15" t="s">
        <v>54</v>
      </c>
      <c r="M25" s="6">
        <f t="shared" si="5"/>
        <v>0</v>
      </c>
      <c r="N25" s="6">
        <v>0</v>
      </c>
      <c r="O25" s="6">
        <v>0</v>
      </c>
      <c r="P25" s="2"/>
      <c r="Q25" s="2"/>
      <c r="R25" s="3"/>
      <c r="S25" s="8"/>
      <c r="U25" s="8"/>
      <c r="V25" s="15" t="s">
        <v>54</v>
      </c>
      <c r="W25" s="51" t="s">
        <v>80</v>
      </c>
      <c r="X25" s="52" t="s">
        <v>80</v>
      </c>
      <c r="Y25" s="52" t="s">
        <v>80</v>
      </c>
      <c r="Z25" s="58" t="s">
        <v>80</v>
      </c>
      <c r="AA25" s="58" t="s">
        <v>80</v>
      </c>
      <c r="AB25" s="59" t="s">
        <v>80</v>
      </c>
      <c r="AC25" s="8"/>
    </row>
    <row r="26" spans="1:29" ht="6.75" customHeight="1">
      <c r="A26" s="8"/>
      <c r="B26" s="15"/>
      <c r="C26" s="6"/>
      <c r="D26" s="6"/>
      <c r="E26" s="6"/>
      <c r="F26" s="2"/>
      <c r="G26" s="2"/>
      <c r="H26" s="3"/>
      <c r="I26" s="8"/>
      <c r="K26" s="8"/>
      <c r="L26" s="15"/>
      <c r="M26" s="6"/>
      <c r="N26" s="6"/>
      <c r="O26" s="6"/>
      <c r="P26" s="2"/>
      <c r="Q26" s="2"/>
      <c r="R26" s="3"/>
      <c r="S26" s="8"/>
      <c r="U26" s="8"/>
      <c r="V26" s="15"/>
      <c r="W26" s="52"/>
      <c r="X26" s="50"/>
      <c r="Y26" s="50"/>
      <c r="Z26" s="56"/>
      <c r="AA26" s="56"/>
      <c r="AB26" s="57"/>
      <c r="AC26" s="8"/>
    </row>
    <row r="27" spans="1:29" ht="16.5" customHeight="1">
      <c r="A27" s="8"/>
      <c r="B27" s="16" t="s">
        <v>10</v>
      </c>
      <c r="C27" s="6">
        <f>SUM(C15:C25)</f>
        <v>73906619.37400001</v>
      </c>
      <c r="D27" s="6">
        <f>SUM(D15:D25)</f>
        <v>54580900.474</v>
      </c>
      <c r="E27" s="6">
        <f>SUM(E15:E25)</f>
        <v>19325718.9</v>
      </c>
      <c r="F27" s="2">
        <f aca="true" t="shared" si="6" ref="F27:H36">C27/$C$9*100</f>
        <v>21.292265297937146</v>
      </c>
      <c r="G27" s="2">
        <f t="shared" si="6"/>
        <v>15.724586281124777</v>
      </c>
      <c r="H27" s="3">
        <f t="shared" si="6"/>
        <v>5.567679016812364</v>
      </c>
      <c r="I27" s="8"/>
      <c r="K27" s="8"/>
      <c r="L27" s="16" t="s">
        <v>10</v>
      </c>
      <c r="M27" s="6">
        <f>SUM(M15:M25)</f>
        <v>18818</v>
      </c>
      <c r="N27" s="6">
        <f>SUM(N15:N25)</f>
        <v>14736</v>
      </c>
      <c r="O27" s="6">
        <f>SUM(O15:O25)</f>
        <v>4082</v>
      </c>
      <c r="P27" s="2"/>
      <c r="Q27" s="2"/>
      <c r="R27" s="3"/>
      <c r="S27" s="8"/>
      <c r="U27" s="8"/>
      <c r="V27" s="16" t="s">
        <v>10</v>
      </c>
      <c r="W27" s="50">
        <f aca="true" t="shared" si="7" ref="W27:Y36">C27/M27</f>
        <v>3927.4428405781705</v>
      </c>
      <c r="X27" s="50">
        <f t="shared" si="7"/>
        <v>3703.91561305646</v>
      </c>
      <c r="Y27" s="50">
        <f t="shared" si="7"/>
        <v>4734.375036746693</v>
      </c>
      <c r="Z27" s="56">
        <f aca="true" t="shared" si="8" ref="Z27:AB36">W27/$W$9</f>
        <v>0.7757454080277237</v>
      </c>
      <c r="AA27" s="56">
        <f t="shared" si="8"/>
        <v>0.7315944865865327</v>
      </c>
      <c r="AB27" s="57">
        <f t="shared" si="8"/>
        <v>0.9351300181103764</v>
      </c>
      <c r="AC27" s="8"/>
    </row>
    <row r="28" spans="1:29" ht="16.5" customHeight="1">
      <c r="A28" s="8"/>
      <c r="B28" s="15" t="s">
        <v>11</v>
      </c>
      <c r="C28" s="6">
        <f>SUM(C20:C25)</f>
        <v>39726511.184</v>
      </c>
      <c r="D28" s="6">
        <f>SUM(D20:D25)</f>
        <v>32727847.703999996</v>
      </c>
      <c r="E28" s="6">
        <f>SUM(E20:E25)</f>
        <v>6998663.48</v>
      </c>
      <c r="F28" s="2">
        <f t="shared" si="6"/>
        <v>11.445083304524237</v>
      </c>
      <c r="G28" s="2">
        <f t="shared" si="6"/>
        <v>9.428790301145874</v>
      </c>
      <c r="H28" s="3">
        <f t="shared" si="6"/>
        <v>2.0162930033783635</v>
      </c>
      <c r="I28" s="8"/>
      <c r="K28" s="8"/>
      <c r="L28" s="15" t="s">
        <v>11</v>
      </c>
      <c r="M28" s="6">
        <f>SUM(M20:M25)</f>
        <v>11707.999999999998</v>
      </c>
      <c r="N28" s="6">
        <f>SUM(N20:N25)</f>
        <v>10208.999999999998</v>
      </c>
      <c r="O28" s="6">
        <f>SUM(O20:O25)</f>
        <v>1499</v>
      </c>
      <c r="P28" s="2"/>
      <c r="Q28" s="2"/>
      <c r="R28" s="3"/>
      <c r="S28" s="8"/>
      <c r="U28" s="8"/>
      <c r="V28" s="15" t="s">
        <v>11</v>
      </c>
      <c r="W28" s="50">
        <f t="shared" si="7"/>
        <v>3393.108232319782</v>
      </c>
      <c r="X28" s="50">
        <f t="shared" si="7"/>
        <v>3205.78388715839</v>
      </c>
      <c r="Y28" s="50">
        <f t="shared" si="7"/>
        <v>4668.888245496998</v>
      </c>
      <c r="Z28" s="56">
        <f t="shared" si="8"/>
        <v>0.6702040582150511</v>
      </c>
      <c r="AA28" s="56">
        <f t="shared" si="8"/>
        <v>0.6332039015051045</v>
      </c>
      <c r="AB28" s="57">
        <f t="shared" si="8"/>
        <v>0.9221951188233528</v>
      </c>
      <c r="AC28" s="8"/>
    </row>
    <row r="29" spans="1:29" ht="16.5" customHeight="1">
      <c r="A29" s="8"/>
      <c r="B29" s="15" t="s">
        <v>12</v>
      </c>
      <c r="C29" s="6">
        <f>SUM(C21:C25)</f>
        <v>21360123.584</v>
      </c>
      <c r="D29" s="6">
        <f>SUM(D21:D25)</f>
        <v>19906662.584</v>
      </c>
      <c r="E29" s="6">
        <f>SUM(E21:E25)</f>
        <v>1453461</v>
      </c>
      <c r="F29" s="2">
        <f t="shared" si="6"/>
        <v>6.153784627135176</v>
      </c>
      <c r="G29" s="2">
        <f t="shared" si="6"/>
        <v>5.735047070549111</v>
      </c>
      <c r="H29" s="3">
        <f t="shared" si="6"/>
        <v>0.418737556586064</v>
      </c>
      <c r="I29" s="8"/>
      <c r="K29" s="8"/>
      <c r="L29" s="15" t="s">
        <v>12</v>
      </c>
      <c r="M29" s="6">
        <f>SUM(M21:M25)</f>
        <v>6947</v>
      </c>
      <c r="N29" s="6">
        <f>SUM(N21:N25)</f>
        <v>6451</v>
      </c>
      <c r="O29" s="6">
        <f>SUM(O21:O25)</f>
        <v>495.99999999999994</v>
      </c>
      <c r="P29" s="2"/>
      <c r="Q29" s="2"/>
      <c r="R29" s="3"/>
      <c r="S29" s="8"/>
      <c r="U29" s="8"/>
      <c r="V29" s="15" t="s">
        <v>12</v>
      </c>
      <c r="W29" s="50">
        <f t="shared" si="7"/>
        <v>3074.7262968187706</v>
      </c>
      <c r="X29" s="50">
        <f t="shared" si="7"/>
        <v>3085.8258539761277</v>
      </c>
      <c r="Y29" s="50">
        <f t="shared" si="7"/>
        <v>2930.364919354839</v>
      </c>
      <c r="Z29" s="56">
        <f t="shared" si="8"/>
        <v>0.6073175097688033</v>
      </c>
      <c r="AA29" s="56">
        <f t="shared" si="8"/>
        <v>0.6095098855322385</v>
      </c>
      <c r="AB29" s="57">
        <f t="shared" si="8"/>
        <v>0.5788033645068659</v>
      </c>
      <c r="AC29" s="8"/>
    </row>
    <row r="30" spans="1:29" ht="16.5" customHeight="1">
      <c r="A30" s="8"/>
      <c r="B30" s="15" t="s">
        <v>13</v>
      </c>
      <c r="C30" s="6">
        <f>SUM(C22:C25)</f>
        <v>6875269.18</v>
      </c>
      <c r="D30" s="6">
        <f>SUM(D22:D25)</f>
        <v>6689569.18</v>
      </c>
      <c r="E30" s="6">
        <f>SUM(E22:E25)</f>
        <v>185700</v>
      </c>
      <c r="F30" s="2">
        <f t="shared" si="6"/>
        <v>1.9807434924670642</v>
      </c>
      <c r="G30" s="2">
        <f t="shared" si="6"/>
        <v>1.927243904753302</v>
      </c>
      <c r="H30" s="3">
        <f t="shared" si="6"/>
        <v>0.0534995877137619</v>
      </c>
      <c r="I30" s="8"/>
      <c r="K30" s="8"/>
      <c r="L30" s="15" t="s">
        <v>13</v>
      </c>
      <c r="M30" s="6">
        <f>SUM(M22:M25)</f>
        <v>2971.000000000001</v>
      </c>
      <c r="N30" s="6">
        <f>SUM(N22:N25)</f>
        <v>2790.000000000001</v>
      </c>
      <c r="O30" s="6">
        <f>SUM(O22:O25)</f>
        <v>181</v>
      </c>
      <c r="P30" s="2"/>
      <c r="Q30" s="2"/>
      <c r="R30" s="3"/>
      <c r="S30" s="8"/>
      <c r="U30" s="8"/>
      <c r="V30" s="15" t="s">
        <v>13</v>
      </c>
      <c r="W30" s="50">
        <f t="shared" si="7"/>
        <v>2314.1262807135636</v>
      </c>
      <c r="X30" s="50">
        <f t="shared" si="7"/>
        <v>2397.6950465949812</v>
      </c>
      <c r="Y30" s="50">
        <f t="shared" si="7"/>
        <v>1025.9668508287293</v>
      </c>
      <c r="Z30" s="56">
        <f t="shared" si="8"/>
        <v>0.45708439529970335</v>
      </c>
      <c r="AA30" s="56">
        <f t="shared" si="8"/>
        <v>0.47359083193507656</v>
      </c>
      <c r="AB30" s="57">
        <f t="shared" si="8"/>
        <v>0.20264816208041522</v>
      </c>
      <c r="AC30" s="8"/>
    </row>
    <row r="31" spans="1:29" ht="16.5" customHeight="1">
      <c r="A31" s="8"/>
      <c r="B31" s="15" t="s">
        <v>14</v>
      </c>
      <c r="C31" s="6">
        <f>SUM(C23:C25)</f>
        <v>4381884</v>
      </c>
      <c r="D31" s="6">
        <f>SUM(D23:D25)</f>
        <v>4280184</v>
      </c>
      <c r="E31" s="6">
        <f>SUM(E23:E25)</f>
        <v>101700</v>
      </c>
      <c r="F31" s="2">
        <f t="shared" si="6"/>
        <v>1.2624070404390406</v>
      </c>
      <c r="G31" s="2">
        <f t="shared" si="6"/>
        <v>1.233107589332473</v>
      </c>
      <c r="H31" s="3">
        <f t="shared" si="6"/>
        <v>0.029299451106567502</v>
      </c>
      <c r="I31" s="8"/>
      <c r="K31" s="8"/>
      <c r="L31" s="15" t="s">
        <v>14</v>
      </c>
      <c r="M31" s="6">
        <f>SUM(M23:M25)</f>
        <v>1258</v>
      </c>
      <c r="N31" s="6">
        <f>SUM(N23:N25)</f>
        <v>1145</v>
      </c>
      <c r="O31" s="6">
        <f>SUM(O23:O25)</f>
        <v>113</v>
      </c>
      <c r="P31" s="2"/>
      <c r="Q31" s="2"/>
      <c r="R31" s="3"/>
      <c r="S31" s="8"/>
      <c r="U31" s="8"/>
      <c r="V31" s="15" t="s">
        <v>14</v>
      </c>
      <c r="W31" s="50">
        <f t="shared" si="7"/>
        <v>3483.2146263910968</v>
      </c>
      <c r="X31" s="50">
        <f t="shared" si="7"/>
        <v>3738.1519650655023</v>
      </c>
      <c r="Y31" s="50">
        <f t="shared" si="7"/>
        <v>900</v>
      </c>
      <c r="Z31" s="56">
        <f t="shared" si="8"/>
        <v>0.6880018020071591</v>
      </c>
      <c r="AA31" s="56">
        <f t="shared" si="8"/>
        <v>0.7383568237959331</v>
      </c>
      <c r="AB31" s="57">
        <f t="shared" si="8"/>
        <v>0.17776728919170512</v>
      </c>
      <c r="AC31" s="8"/>
    </row>
    <row r="32" spans="1:29" ht="16.5" customHeight="1">
      <c r="A32" s="8"/>
      <c r="B32" s="15" t="s">
        <v>15</v>
      </c>
      <c r="C32" s="27">
        <f>SUM(C24:C25)</f>
        <v>0</v>
      </c>
      <c r="D32" s="6">
        <f>SUM(D24:D25)</f>
        <v>0</v>
      </c>
      <c r="E32" s="6">
        <f>SUM(E24:E25)</f>
        <v>0</v>
      </c>
      <c r="F32" s="2">
        <f t="shared" si="6"/>
        <v>0</v>
      </c>
      <c r="G32" s="2">
        <f t="shared" si="6"/>
        <v>0</v>
      </c>
      <c r="H32" s="3">
        <f t="shared" si="6"/>
        <v>0</v>
      </c>
      <c r="I32" s="8"/>
      <c r="K32" s="8"/>
      <c r="L32" s="15" t="s">
        <v>15</v>
      </c>
      <c r="M32" s="27">
        <f>SUM(M24:M25)</f>
        <v>0</v>
      </c>
      <c r="N32" s="6">
        <f>SUM(N24:N25)</f>
        <v>0</v>
      </c>
      <c r="O32" s="6">
        <f>SUM(O24:O25)</f>
        <v>0</v>
      </c>
      <c r="P32" s="2"/>
      <c r="Q32" s="2"/>
      <c r="R32" s="3"/>
      <c r="S32" s="8"/>
      <c r="U32" s="8"/>
      <c r="V32" s="62" t="s">
        <v>15</v>
      </c>
      <c r="W32" s="51" t="s">
        <v>80</v>
      </c>
      <c r="X32" s="52" t="s">
        <v>80</v>
      </c>
      <c r="Y32" s="52" t="s">
        <v>80</v>
      </c>
      <c r="Z32" s="52" t="s">
        <v>80</v>
      </c>
      <c r="AA32" s="52" t="s">
        <v>80</v>
      </c>
      <c r="AB32" s="63" t="s">
        <v>80</v>
      </c>
      <c r="AC32" s="8"/>
    </row>
    <row r="33" spans="1:29" ht="16.5" customHeight="1">
      <c r="A33" s="8"/>
      <c r="B33" s="28" t="s">
        <v>38</v>
      </c>
      <c r="C33" s="6">
        <f>D33+E33</f>
        <v>310555732.5079994</v>
      </c>
      <c r="D33" s="6">
        <v>122595899.333</v>
      </c>
      <c r="E33" s="6">
        <v>187959833.1749994</v>
      </c>
      <c r="F33" s="2">
        <f t="shared" si="6"/>
        <v>89.47013274810604</v>
      </c>
      <c r="G33" s="2">
        <f t="shared" si="6"/>
        <v>35.31949418262443</v>
      </c>
      <c r="H33" s="3">
        <f t="shared" si="6"/>
        <v>54.1506385654816</v>
      </c>
      <c r="I33" s="8"/>
      <c r="K33" s="8"/>
      <c r="L33" s="29" t="s">
        <v>55</v>
      </c>
      <c r="M33" s="6">
        <f>N33+O33</f>
        <v>57592.00000000019</v>
      </c>
      <c r="N33" s="6">
        <v>22949.000000000033</v>
      </c>
      <c r="O33" s="6">
        <v>34643.00000000016</v>
      </c>
      <c r="P33" s="2"/>
      <c r="Q33" s="2"/>
      <c r="R33" s="3"/>
      <c r="S33" s="8"/>
      <c r="U33" s="8"/>
      <c r="V33" s="28" t="s">
        <v>55</v>
      </c>
      <c r="W33" s="53">
        <f t="shared" si="7"/>
        <v>5392.341514585331</v>
      </c>
      <c r="X33" s="50">
        <f t="shared" si="7"/>
        <v>5342.1020233125555</v>
      </c>
      <c r="Y33" s="50">
        <f t="shared" si="7"/>
        <v>5425.622295268843</v>
      </c>
      <c r="Z33" s="56">
        <f t="shared" si="8"/>
        <v>1.0650910371596976</v>
      </c>
      <c r="AA33" s="56">
        <f t="shared" si="8"/>
        <v>1.0551677725219957</v>
      </c>
      <c r="AB33" s="57">
        <f t="shared" si="8"/>
        <v>1.071664630675577</v>
      </c>
      <c r="AC33" s="8"/>
    </row>
    <row r="34" spans="1:29" ht="16.5" customHeight="1">
      <c r="A34" s="8"/>
      <c r="B34" s="15" t="s">
        <v>39</v>
      </c>
      <c r="C34" s="6">
        <f>D34+E34</f>
        <v>29674476.944000002</v>
      </c>
      <c r="D34" s="6">
        <v>24775313.064000003</v>
      </c>
      <c r="E34" s="6">
        <v>4899163.879999999</v>
      </c>
      <c r="F34" s="2">
        <f t="shared" si="6"/>
        <v>8.549123759426672</v>
      </c>
      <c r="G34" s="2">
        <f t="shared" si="6"/>
        <v>7.137690007557238</v>
      </c>
      <c r="H34" s="3">
        <f t="shared" si="6"/>
        <v>1.4114337518694346</v>
      </c>
      <c r="I34" s="8"/>
      <c r="K34" s="8"/>
      <c r="L34" s="15" t="s">
        <v>56</v>
      </c>
      <c r="M34" s="6">
        <f>N34+O34</f>
        <v>7996.999999999991</v>
      </c>
      <c r="N34" s="6">
        <v>6868.999999999992</v>
      </c>
      <c r="O34" s="6">
        <v>1127.9999999999995</v>
      </c>
      <c r="P34" s="2"/>
      <c r="Q34" s="2"/>
      <c r="R34" s="3"/>
      <c r="S34" s="8"/>
      <c r="U34" s="8"/>
      <c r="V34" s="15" t="s">
        <v>56</v>
      </c>
      <c r="W34" s="50">
        <f t="shared" si="7"/>
        <v>3710.701130924101</v>
      </c>
      <c r="X34" s="50">
        <f t="shared" si="7"/>
        <v>3606.8296788469984</v>
      </c>
      <c r="Y34" s="50">
        <f t="shared" si="7"/>
        <v>4343.230390070923</v>
      </c>
      <c r="Z34" s="56">
        <f t="shared" si="8"/>
        <v>0.7329347567166354</v>
      </c>
      <c r="AA34" s="56">
        <f t="shared" si="8"/>
        <v>0.712418149538688</v>
      </c>
      <c r="AB34" s="57">
        <f t="shared" si="8"/>
        <v>0.8578714364199332</v>
      </c>
      <c r="AC34" s="8"/>
    </row>
    <row r="35" spans="1:29" ht="16.5" customHeight="1">
      <c r="A35" s="8"/>
      <c r="B35" s="15" t="s">
        <v>40</v>
      </c>
      <c r="C35" s="6">
        <f>D35+E35</f>
        <v>2493385.1799999997</v>
      </c>
      <c r="D35" s="6">
        <v>2409385.1799999997</v>
      </c>
      <c r="E35" s="6">
        <v>84000</v>
      </c>
      <c r="F35" s="2">
        <f t="shared" si="6"/>
        <v>0.7183364520280235</v>
      </c>
      <c r="G35" s="2">
        <f t="shared" si="6"/>
        <v>0.6941363154208292</v>
      </c>
      <c r="H35" s="3">
        <f t="shared" si="6"/>
        <v>0.024200136607194396</v>
      </c>
      <c r="I35" s="8"/>
      <c r="K35" s="8"/>
      <c r="L35" s="15" t="s">
        <v>57</v>
      </c>
      <c r="M35" s="6">
        <f>N35+O35</f>
        <v>1713.0000000000007</v>
      </c>
      <c r="N35" s="6">
        <v>1645.0000000000007</v>
      </c>
      <c r="O35" s="6">
        <v>68</v>
      </c>
      <c r="P35" s="2"/>
      <c r="Q35" s="2"/>
      <c r="R35" s="3"/>
      <c r="S35" s="8"/>
      <c r="U35" s="8"/>
      <c r="V35" s="15" t="s">
        <v>57</v>
      </c>
      <c r="W35" s="50">
        <f t="shared" si="7"/>
        <v>1455.5663631056618</v>
      </c>
      <c r="X35" s="50">
        <f t="shared" si="7"/>
        <v>1464.671841945288</v>
      </c>
      <c r="Y35" s="50">
        <f t="shared" si="7"/>
        <v>1235.2941176470588</v>
      </c>
      <c r="Z35" s="56">
        <f t="shared" si="8"/>
        <v>0.28750231845324736</v>
      </c>
      <c r="AA35" s="56">
        <f t="shared" si="8"/>
        <v>0.28930082544226154</v>
      </c>
      <c r="AB35" s="57">
        <f t="shared" si="8"/>
        <v>0.24399431849841877</v>
      </c>
      <c r="AC35" s="8"/>
    </row>
    <row r="36" spans="1:29" ht="16.5" customHeight="1">
      <c r="A36" s="8"/>
      <c r="B36" s="17" t="s">
        <v>41</v>
      </c>
      <c r="C36" s="18">
        <f>D36+E36</f>
        <v>4381884</v>
      </c>
      <c r="D36" s="7">
        <v>4280184</v>
      </c>
      <c r="E36" s="7">
        <v>101700</v>
      </c>
      <c r="F36" s="4">
        <f t="shared" si="6"/>
        <v>1.2624070404390406</v>
      </c>
      <c r="G36" s="4">
        <f t="shared" si="6"/>
        <v>1.233107589332473</v>
      </c>
      <c r="H36" s="5">
        <f t="shared" si="6"/>
        <v>0.029299451106567502</v>
      </c>
      <c r="I36" s="8"/>
      <c r="K36" s="8"/>
      <c r="L36" s="17" t="s">
        <v>58</v>
      </c>
      <c r="M36" s="18">
        <f>N36+O36</f>
        <v>1258</v>
      </c>
      <c r="N36" s="7">
        <v>1145</v>
      </c>
      <c r="O36" s="7">
        <v>113</v>
      </c>
      <c r="P36" s="4"/>
      <c r="Q36" s="4"/>
      <c r="R36" s="5"/>
      <c r="S36" s="8"/>
      <c r="U36" s="8"/>
      <c r="V36" s="17" t="s">
        <v>58</v>
      </c>
      <c r="W36" s="54">
        <f t="shared" si="7"/>
        <v>3483.2146263910968</v>
      </c>
      <c r="X36" s="55">
        <f t="shared" si="7"/>
        <v>3738.1519650655023</v>
      </c>
      <c r="Y36" s="55">
        <f t="shared" si="7"/>
        <v>900</v>
      </c>
      <c r="Z36" s="60">
        <f t="shared" si="8"/>
        <v>0.6880018020071591</v>
      </c>
      <c r="AA36" s="60">
        <f t="shared" si="8"/>
        <v>0.7383568237959331</v>
      </c>
      <c r="AB36" s="61">
        <f t="shared" si="8"/>
        <v>0.17776728919170512</v>
      </c>
      <c r="AC36" s="8"/>
    </row>
    <row r="37" spans="1:29" ht="6.75" customHeight="1">
      <c r="A37" s="8"/>
      <c r="B37" s="19"/>
      <c r="C37" s="6"/>
      <c r="D37" s="6"/>
      <c r="E37" s="6"/>
      <c r="F37" s="2"/>
      <c r="G37" s="2"/>
      <c r="H37" s="2"/>
      <c r="I37" s="8"/>
      <c r="K37" s="8"/>
      <c r="S37" s="8"/>
      <c r="U37" s="8"/>
      <c r="V37" s="19"/>
      <c r="W37" s="6"/>
      <c r="X37" s="6"/>
      <c r="Y37" s="6"/>
      <c r="Z37" s="2"/>
      <c r="AA37" s="2"/>
      <c r="AB37" s="2"/>
      <c r="AC37" s="8"/>
    </row>
    <row r="38" spans="1:29" ht="12" customHeight="1">
      <c r="A38" s="8"/>
      <c r="B38" s="19"/>
      <c r="C38" s="8"/>
      <c r="D38" s="8"/>
      <c r="E38" s="8"/>
      <c r="F38" s="8"/>
      <c r="G38" s="8"/>
      <c r="H38" s="8"/>
      <c r="I38" s="8"/>
      <c r="K38" s="8"/>
      <c r="L38" s="30" t="s">
        <v>69</v>
      </c>
      <c r="M38" s="33"/>
      <c r="N38" s="32"/>
      <c r="O38" s="32"/>
      <c r="P38" s="32"/>
      <c r="Q38" s="32"/>
      <c r="S38" s="8"/>
      <c r="U38" s="8"/>
      <c r="V38" s="30" t="s">
        <v>67</v>
      </c>
      <c r="W38" s="8"/>
      <c r="X38" s="8"/>
      <c r="Y38" s="8"/>
      <c r="Z38" s="8"/>
      <c r="AA38" s="8"/>
      <c r="AB38" s="8"/>
      <c r="AC38" s="8"/>
    </row>
    <row r="39" spans="1:29" ht="12" customHeight="1">
      <c r="A39" s="8"/>
      <c r="B39" s="19"/>
      <c r="C39" s="8"/>
      <c r="D39" s="8"/>
      <c r="E39" s="8"/>
      <c r="F39" s="8"/>
      <c r="G39" s="8"/>
      <c r="H39" s="8"/>
      <c r="I39" s="8"/>
      <c r="K39" s="8"/>
      <c r="L39" s="30" t="s">
        <v>70</v>
      </c>
      <c r="M39" s="32"/>
      <c r="N39" s="32"/>
      <c r="O39" s="32"/>
      <c r="P39" s="32"/>
      <c r="Q39" s="32"/>
      <c r="S39" s="8"/>
      <c r="U39" s="8" t="s">
        <v>64</v>
      </c>
      <c r="V39" s="30" t="s">
        <v>65</v>
      </c>
      <c r="W39" s="8"/>
      <c r="X39" s="8"/>
      <c r="Y39" s="8"/>
      <c r="Z39" s="8"/>
      <c r="AA39" s="8"/>
      <c r="AB39" s="8"/>
      <c r="AC39" s="8"/>
    </row>
    <row r="40" spans="13:22" ht="12" customHeight="1">
      <c r="M40" s="32"/>
      <c r="N40" s="32"/>
      <c r="O40" s="32"/>
      <c r="P40" s="32"/>
      <c r="Q40" s="32"/>
      <c r="V40" s="30" t="s">
        <v>76</v>
      </c>
    </row>
    <row r="41" spans="3:22" ht="15">
      <c r="C41" s="34"/>
      <c r="D41" s="34"/>
      <c r="E41" s="34"/>
      <c r="F41" s="32"/>
      <c r="M41" s="45"/>
      <c r="N41" s="45"/>
      <c r="O41" s="45"/>
      <c r="P41" s="45"/>
      <c r="Q41" s="32"/>
      <c r="V41" s="30" t="s">
        <v>71</v>
      </c>
    </row>
    <row r="42" spans="3:17" ht="14.25">
      <c r="C42" s="37"/>
      <c r="D42" s="38"/>
      <c r="E42" s="38"/>
      <c r="F42" s="32"/>
      <c r="M42" s="46"/>
      <c r="N42" s="47"/>
      <c r="O42" s="47"/>
      <c r="P42" s="47"/>
      <c r="Q42" s="32"/>
    </row>
    <row r="43" spans="3:17" ht="14.25">
      <c r="C43" s="37"/>
      <c r="D43" s="38"/>
      <c r="E43" s="38"/>
      <c r="F43" s="32"/>
      <c r="M43" s="46"/>
      <c r="N43" s="47"/>
      <c r="O43" s="47"/>
      <c r="P43" s="47"/>
      <c r="Q43" s="32"/>
    </row>
    <row r="44" spans="3:17" ht="14.25">
      <c r="C44" s="32"/>
      <c r="D44" s="33"/>
      <c r="E44" s="33"/>
      <c r="F44" s="32"/>
      <c r="M44" s="32"/>
      <c r="N44" s="47"/>
      <c r="O44" s="47"/>
      <c r="P44" s="47"/>
      <c r="Q44" s="32"/>
    </row>
    <row r="45" spans="13:17" ht="14.25">
      <c r="M45" s="32"/>
      <c r="N45" s="47"/>
      <c r="O45" s="47"/>
      <c r="P45" s="47"/>
      <c r="Q45" s="32"/>
    </row>
    <row r="46" spans="13:17" ht="14.25">
      <c r="M46" s="32"/>
      <c r="N46" s="47"/>
      <c r="O46" s="47"/>
      <c r="P46" s="47"/>
      <c r="Q46" s="32"/>
    </row>
    <row r="47" spans="13:17" ht="14.25">
      <c r="M47" s="32"/>
      <c r="N47" s="47"/>
      <c r="O47" s="47"/>
      <c r="P47" s="47"/>
      <c r="Q47" s="32"/>
    </row>
    <row r="48" spans="13:17" ht="14.25">
      <c r="M48" s="32"/>
      <c r="N48" s="47"/>
      <c r="O48" s="47"/>
      <c r="P48" s="47"/>
      <c r="Q48" s="32"/>
    </row>
    <row r="49" spans="14:16" ht="14.25">
      <c r="N49" s="47"/>
      <c r="O49" s="47"/>
      <c r="P49" s="47"/>
    </row>
    <row r="50" spans="14:16" ht="14.25">
      <c r="N50" s="47"/>
      <c r="O50" s="47"/>
      <c r="P50" s="47"/>
    </row>
    <row r="51" spans="14:16" ht="14.25">
      <c r="N51" s="47"/>
      <c r="O51" s="47"/>
      <c r="P51" s="47"/>
    </row>
    <row r="52" spans="14:16" ht="14.25">
      <c r="N52" s="47"/>
      <c r="O52" s="47"/>
      <c r="P52" s="47"/>
    </row>
    <row r="53" spans="14:16" ht="14.25">
      <c r="N53" s="47"/>
      <c r="O53" s="47"/>
      <c r="P53" s="47"/>
    </row>
    <row r="54" spans="14:16" ht="14.25">
      <c r="N54" s="47"/>
      <c r="O54" s="47"/>
      <c r="P54" s="47"/>
    </row>
    <row r="55" spans="14:16" ht="14.25">
      <c r="N55" s="47"/>
      <c r="O55" s="47"/>
      <c r="P55" s="47"/>
    </row>
    <row r="56" spans="14:16" ht="14.25">
      <c r="N56" s="47"/>
      <c r="O56" s="47"/>
      <c r="P56" s="47"/>
    </row>
    <row r="57" spans="14:16" ht="12.75">
      <c r="N57" s="32"/>
      <c r="O57" s="32"/>
      <c r="P57" s="32"/>
    </row>
    <row r="58" spans="14:16" ht="12.75">
      <c r="N58" s="32"/>
      <c r="O58" s="32"/>
      <c r="P58" s="32"/>
    </row>
    <row r="59" spans="14:16" ht="12.75">
      <c r="N59" s="32"/>
      <c r="O59" s="32"/>
      <c r="P59" s="32"/>
    </row>
    <row r="60" spans="14:16" ht="12.75">
      <c r="N60" s="32"/>
      <c r="O60" s="32"/>
      <c r="P60" s="32"/>
    </row>
    <row r="61" spans="14:16" ht="12.75">
      <c r="N61" s="32"/>
      <c r="O61" s="32"/>
      <c r="P61" s="32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&amp;CV-1-5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2015-04-10T05:44:39Z</cp:lastPrinted>
  <dcterms:created xsi:type="dcterms:W3CDTF">2009-05-05T14:52:36Z</dcterms:created>
  <dcterms:modified xsi:type="dcterms:W3CDTF">2015-08-17T01:40:52Z</dcterms:modified>
  <cp:category/>
  <cp:version/>
  <cp:contentType/>
  <cp:contentStatus/>
</cp:coreProperties>
</file>