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11-1-1" sheetId="1" r:id="rId1"/>
    <sheet name="Table 11-1-2" sheetId="2" r:id="rId2"/>
    <sheet name="Table 11-2-1" sheetId="3" r:id="rId3"/>
    <sheet name="Table 11-2-2" sheetId="4" r:id="rId4"/>
    <sheet name="Table 11-3" sheetId="5" r:id="rId5"/>
    <sheet name="Table 11-4-1" sheetId="6" r:id="rId6"/>
    <sheet name="Table 11-4-2" sheetId="7" r:id="rId7"/>
    <sheet name="Table 11-5" sheetId="8" r:id="rId8"/>
    <sheet name="Table 11-6" sheetId="9" r:id="rId9"/>
    <sheet name="Table 11-7-1" sheetId="10" r:id="rId10"/>
    <sheet name="Table 11-7-2" sheetId="11" r:id="rId11"/>
    <sheet name="Table 11-8-1" sheetId="12" r:id="rId12"/>
    <sheet name="Table 11-8-2" sheetId="13" r:id="rId13"/>
    <sheet name="Table 11-9-1" sheetId="14" r:id="rId14"/>
    <sheet name="Table 11-9-2" sheetId="15" r:id="rId15"/>
  </sheets>
  <definedNames>
    <definedName name="_xlnm.Print_Area" localSheetId="0">'Table 11-1-1'!$A$1:$I$38</definedName>
    <definedName name="_xlnm.Print_Area" localSheetId="2">'Table 11-2-1'!$A$1:$I$38</definedName>
    <definedName name="_xlnm.Print_Area" localSheetId="3">'Table 11-2-2'!$A$1:$K$38</definedName>
    <definedName name="_xlnm.Print_Area" localSheetId="4">'Table 11-3'!$A$1:$I$38</definedName>
    <definedName name="_xlnm.Print_Area" localSheetId="5">'Table 11-4-1'!$A$1:$T$40</definedName>
    <definedName name="_xlnm.Print_Area" localSheetId="6">'Table 11-4-2'!$U$1:$AN$40</definedName>
    <definedName name="_xlnm.Print_Area" localSheetId="7">'Table 11-5'!$A$1:$K$39</definedName>
    <definedName name="_xlnm.Print_Area" localSheetId="8">'Table 11-6'!$B$1:$J$38</definedName>
    <definedName name="_xlnm.Print_Area" localSheetId="9">'Table 11-7-1'!$A$1:$K$38</definedName>
    <definedName name="_xlnm.Print_Area" localSheetId="10">'Table 11-7-2'!$N$1:$V$37</definedName>
    <definedName name="_xlnm.Print_Area" localSheetId="11">'Table 11-8-1'!$B$1:$M$37</definedName>
    <definedName name="_xlnm.Print_Area" localSheetId="12">'Table 11-8-2'!$P$1:$AA$37</definedName>
    <definedName name="_xlnm.Print_Area" localSheetId="13">'Table 11-9-1'!$A$1:$K$39</definedName>
    <definedName name="_xlnm.Print_Area" localSheetId="14">'Table 11-9-2'!$N$1:$V$39</definedName>
  </definedNames>
  <calcPr fullCalcOnLoad="1"/>
</workbook>
</file>

<file path=xl/sharedStrings.xml><?xml version="1.0" encoding="utf-8"?>
<sst xmlns="http://schemas.openxmlformats.org/spreadsheetml/2006/main" count="1316" uniqueCount="172">
  <si>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</si>
  <si>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</si>
  <si>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</si>
  <si>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</si>
  <si>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</si>
  <si>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</si>
  <si>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</si>
  <si>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</si>
  <si>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</si>
  <si>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</si>
  <si>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</si>
  <si>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</si>
  <si>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</si>
  <si>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</si>
  <si>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</si>
  <si>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</si>
  <si>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</si>
  <si>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</si>
  <si>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</si>
  <si>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</si>
  <si>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</si>
  <si>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</si>
  <si>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</si>
  <si>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</si>
  <si>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</si>
  <si>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</si>
  <si>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</si>
  <si>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</si>
  <si>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</si>
  <si>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</si>
  <si>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</si>
  <si>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Cambodian</t>
  </si>
  <si>
    <t>Foreigner</t>
  </si>
  <si>
    <t>Other Asian Countries</t>
  </si>
  <si>
    <t>US and Europe</t>
  </si>
  <si>
    <t>Others</t>
  </si>
  <si>
    <t>(1/2)</t>
  </si>
  <si>
    <t>(2/2)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</si>
  <si>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</si>
  <si>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</si>
  <si>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</si>
  <si>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</si>
  <si>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</si>
  <si>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</si>
  <si>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</si>
  <si>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Street</t>
  </si>
  <si>
    <t>Home</t>
  </si>
  <si>
    <t>Apartment</t>
  </si>
  <si>
    <t>Traditional Market</t>
  </si>
  <si>
    <t>Modern Shopping Mall</t>
  </si>
  <si>
    <t>Exclusive Block or Building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</si>
  <si>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</si>
  <si>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</si>
  <si>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</si>
  <si>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</si>
  <si>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</si>
  <si>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</si>
  <si>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</si>
  <si>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</si>
  <si>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</si>
  <si>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</si>
  <si>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</si>
  <si>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</si>
  <si>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</si>
  <si>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</si>
  <si>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</si>
  <si>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</si>
  <si>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</si>
  <si>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</si>
  <si>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</si>
  <si>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</si>
  <si>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</si>
  <si>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</si>
  <si>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</si>
  <si>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</si>
  <si>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</si>
  <si>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</si>
  <si>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</si>
  <si>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1) Commercial representative office of a foreign company</t>
  </si>
  <si>
    <t>Kind of Business Place</t>
  </si>
  <si>
    <t>(%)</t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</si>
  <si>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</si>
  <si>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</si>
  <si>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t>(persons engaged)</t>
  </si>
  <si>
    <t>Sex of Persons Engaged</t>
  </si>
  <si>
    <t xml:space="preserve"> Cambodian Owner or not</t>
  </si>
  <si>
    <t xml:space="preserve"> Nationality of the Owner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</si>
  <si>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</si>
  <si>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 xml:space="preserve">Table 11-2-2. Number of Persons Engaged by Size of Persons Engaged </t>
  </si>
  <si>
    <t xml:space="preserve">Table 11-4-1. Number of Persons Engaged by Size of Persons Engaged </t>
  </si>
  <si>
    <t xml:space="preserve">Table 11-7-1. Number of Persons Engaged by Size of Persons Engaged </t>
  </si>
  <si>
    <t xml:space="preserve">Table 11-7-2. Percent Distribution of Number of Persons Engaged by Size of Persons Engaged </t>
  </si>
  <si>
    <t xml:space="preserve">Table 11-8-1. Number of Persons Engaged by Size of Persons Engaged </t>
  </si>
  <si>
    <t xml:space="preserve">Table 11-8-1. Number of Persons Engaged by Size of Persons Engaged </t>
  </si>
  <si>
    <t xml:space="preserve">Table 11-9-1. Number of Persons Engaged by Size of Persons Engaged </t>
  </si>
  <si>
    <t xml:space="preserve">Table 11-9-2. Percent Distribution of Number of Persons Engaged by Size of Persons Engaged </t>
  </si>
  <si>
    <t>2) "State-owned" includes "Autonomy-owned".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</si>
  <si>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</si>
  <si>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</si>
  <si>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</si>
  <si>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</si>
  <si>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</si>
  <si>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</si>
  <si>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</si>
  <si>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</si>
  <si>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</si>
  <si>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</si>
  <si>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</si>
  <si>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Rep. office of a foreign company 1)</t>
  </si>
  <si>
    <t>State- owned                 2)</t>
  </si>
  <si>
    <t>(1/2)</t>
  </si>
  <si>
    <t>(2/2)</t>
  </si>
  <si>
    <t xml:space="preserve">Table 11-4-1. Number of Persons Engaged by Size of Persons Engaged </t>
  </si>
  <si>
    <t xml:space="preserve">Table 11-4-2. Percent Distribution of Number of Persons Engaged by Size of Persons Engaged </t>
  </si>
  <si>
    <t>Ownership</t>
  </si>
  <si>
    <t xml:space="preserve">Size of Persons Engaged </t>
  </si>
  <si>
    <t>Total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</si>
  <si>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</si>
  <si>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</si>
  <si>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</si>
  <si>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</si>
  <si>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</si>
  <si>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</si>
  <si>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</si>
  <si>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</si>
  <si>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1)</t>
  </si>
  <si>
    <t>Coopera- tive</t>
  </si>
  <si>
    <t>State- owned</t>
  </si>
  <si>
    <t>NGO</t>
  </si>
  <si>
    <t>Others</t>
  </si>
  <si>
    <t>Rep. office of a foreign company 1)</t>
  </si>
  <si>
    <t>State- owned                 2)</t>
  </si>
  <si>
    <t>(%)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</si>
  <si>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</si>
  <si>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</si>
  <si>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</si>
  <si>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</si>
  <si>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</si>
  <si>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</si>
  <si>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</si>
  <si>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</si>
  <si>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</si>
  <si>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</si>
  <si>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1) Commercial representative office of a foreign company</t>
  </si>
  <si>
    <t>2) "State-owned" includes "Autonomy-owned".</t>
  </si>
  <si>
    <t>Street Business</t>
  </si>
  <si>
    <t>1990 or before 1)</t>
  </si>
  <si>
    <t>1) Include establishments whose "Year of Starting the Business" is unknown.</t>
  </si>
  <si>
    <t>0</t>
  </si>
  <si>
    <t xml:space="preserve">Table 11-1-1. Number of Persons Engaged by Size of Persons Engaged </t>
  </si>
  <si>
    <t xml:space="preserve">Table 11-1-2. Number of Persons Engaged by Size of Persons Engaged </t>
  </si>
  <si>
    <t xml:space="preserve">Table 11-2-1. Number of Persons Engaged by Size of Persons Engaged </t>
  </si>
  <si>
    <t xml:space="preserve">Table 11-4-1. Number of Persons Engaged by Size of Persons Engaged </t>
  </si>
  <si>
    <t xml:space="preserve">Table 11-5. Number of Persons Engaged by Size of Persons Engaged </t>
  </si>
  <si>
    <t xml:space="preserve">Table 11-6. Number of Persons Engaged by Size of Persons Engaged </t>
  </si>
  <si>
    <t xml:space="preserve">Table 11-7-1. Number of Persons Engaged by Size of Persons Engaged </t>
  </si>
  <si>
    <t xml:space="preserve">Table 11-8-1. Number of Persons Engaged by Size of Persons Engaged </t>
  </si>
  <si>
    <t xml:space="preserve">Table 11-9-1. Number of Persons Engaged by Size of Persons Engaged </t>
  </si>
  <si>
    <t xml:space="preserve">              and Sex - Kampong Cham (2011)</t>
  </si>
  <si>
    <t xml:space="preserve">              and Sex of Representative - Kampong Cham (2011)</t>
  </si>
  <si>
    <t xml:space="preserve">              and Whether Cambodian Owner or not - Kampong Cham (2011)</t>
  </si>
  <si>
    <t xml:space="preserve">              and Nationality of Owner - Kampong Cham (2011)</t>
  </si>
  <si>
    <t xml:space="preserve">            at the Ministry of Commerce or Not - Kampong Cham (2011)</t>
  </si>
  <si>
    <t>Table 11-3. Number of Persons Engaged by Size of Persons Engaged and Whether Registered</t>
  </si>
  <si>
    <t xml:space="preserve">              and Ownership - Kampong Cham (2011)</t>
  </si>
  <si>
    <t xml:space="preserve">            and Whether Head Office or Branch - Kampong Cham (2011)</t>
  </si>
  <si>
    <t xml:space="preserve">            and Tenure of Business Place - Kampong Cham (2011)</t>
  </si>
  <si>
    <t xml:space="preserve">              and Kind of Business Place - Kampong Cham (2011)</t>
  </si>
  <si>
    <t xml:space="preserve">              and Area of Business Place - Kampong Cham (2011)</t>
  </si>
  <si>
    <t xml:space="preserve">Table 11-8-2. Percent Distribution of Number of Persons Engaged by Size of </t>
  </si>
  <si>
    <t xml:space="preserve">              Persons Engaged and Area of Business Place - Kampong Cham (2011)</t>
  </si>
  <si>
    <t xml:space="preserve">              and Year of Starting the Business - Kampong Cham (2011)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</si>
</sst>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  <numFmt numFmtId="194" formatCode="#,##0;[Red]#,##0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2" xfId="60" applyFont="1" applyFill="1" applyBorder="1" applyAlignment="1">
      <alignment horizontal="center" vertical="center" wrapText="1"/>
      <protection/>
    </xf>
    <xf numFmtId="0" fontId="4" fillId="0" borderId="3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49" fontId="2" fillId="0" borderId="2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6" fontId="2" fillId="0" borderId="11" xfId="0" applyNumberFormat="1" applyFont="1" applyFill="1" applyBorder="1" applyAlignment="1">
      <alignment vertical="center"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47" xfId="60" applyFon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194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1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0" width="9.28125" style="1" customWidth="1"/>
    <col min="11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149</v>
      </c>
      <c r="C2" s="8"/>
      <c r="D2" s="8"/>
      <c r="E2" s="8"/>
      <c r="F2" s="8"/>
      <c r="G2" s="8"/>
      <c r="H2" s="8"/>
      <c r="I2" s="7"/>
      <c r="J2" s="7"/>
    </row>
    <row r="3" spans="1:10" ht="15" customHeight="1">
      <c r="A3" s="7"/>
      <c r="B3" s="8" t="s">
        <v>158</v>
      </c>
      <c r="C3" s="8"/>
      <c r="D3" s="8"/>
      <c r="E3" s="8"/>
      <c r="F3" s="8"/>
      <c r="G3" s="8"/>
      <c r="H3" s="8"/>
      <c r="I3" s="7"/>
      <c r="J3" s="7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7"/>
      <c r="J4" s="7"/>
    </row>
    <row r="5" spans="1:10" ht="15" customHeight="1">
      <c r="A5" s="7"/>
      <c r="B5" s="102" t="s">
        <v>5</v>
      </c>
      <c r="C5" s="105" t="s">
        <v>84</v>
      </c>
      <c r="D5" s="106"/>
      <c r="E5" s="106"/>
      <c r="F5" s="106"/>
      <c r="G5" s="106"/>
      <c r="H5" s="107"/>
      <c r="I5" s="7"/>
      <c r="J5" s="7"/>
    </row>
    <row r="6" spans="1:10" ht="29.25" customHeight="1">
      <c r="A6" s="7"/>
      <c r="B6" s="103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  <c r="J6" s="7"/>
    </row>
    <row r="7" spans="1:10" ht="15" customHeight="1">
      <c r="A7" s="7"/>
      <c r="B7" s="104"/>
      <c r="C7" s="13"/>
      <c r="D7" s="14" t="s">
        <v>83</v>
      </c>
      <c r="E7" s="15"/>
      <c r="F7" s="82"/>
      <c r="G7" s="83" t="s">
        <v>8</v>
      </c>
      <c r="H7" s="84"/>
      <c r="I7" s="7"/>
      <c r="J7" s="7"/>
    </row>
    <row r="8" spans="1:10" ht="6.75" customHeight="1">
      <c r="A8" s="7"/>
      <c r="B8" s="16"/>
      <c r="C8" s="6"/>
      <c r="D8" s="6"/>
      <c r="E8" s="6"/>
      <c r="F8" s="2"/>
      <c r="G8" s="2"/>
      <c r="H8" s="3"/>
      <c r="I8" s="7"/>
      <c r="J8" s="7"/>
    </row>
    <row r="9" spans="1:10" ht="15">
      <c r="A9" s="7"/>
      <c r="B9" s="16" t="s">
        <v>97</v>
      </c>
      <c r="C9" s="6">
        <f>SUM(C11:C25)</f>
        <v>78492.00000000001</v>
      </c>
      <c r="D9" s="6">
        <f>SUM(D11:D25)</f>
        <v>32519.000000000004</v>
      </c>
      <c r="E9" s="6">
        <f>SUM(E11:E25)</f>
        <v>45973.00000000001</v>
      </c>
      <c r="F9" s="2">
        <f>C9/$C$9*100</f>
        <v>100</v>
      </c>
      <c r="G9" s="2">
        <f>D9/$C$9*100</f>
        <v>41.42969984202212</v>
      </c>
      <c r="H9" s="3">
        <f>E9/$C$9*100</f>
        <v>58.57030015797788</v>
      </c>
      <c r="I9" s="7"/>
      <c r="J9" s="7"/>
    </row>
    <row r="10" spans="1:10" ht="6.75" customHeight="1">
      <c r="A10" s="7"/>
      <c r="B10" s="16"/>
      <c r="C10" s="6"/>
      <c r="D10" s="6"/>
      <c r="E10" s="6"/>
      <c r="F10" s="2"/>
      <c r="G10" s="2"/>
      <c r="H10" s="3"/>
      <c r="I10" s="7"/>
      <c r="J10" s="7"/>
    </row>
    <row r="11" spans="1:10" ht="15">
      <c r="A11" s="7"/>
      <c r="B11" s="16" t="s">
        <v>9</v>
      </c>
      <c r="C11" s="6">
        <f aca="true" t="shared" si="0" ref="C11:C25">D11+E11</f>
        <v>14428.000000000015</v>
      </c>
      <c r="D11" s="6">
        <v>3636.9999999999977</v>
      </c>
      <c r="E11" s="6">
        <v>10791.000000000016</v>
      </c>
      <c r="F11" s="2">
        <f aca="true" t="shared" si="1" ref="F11:F25">C11/$C$9*100</f>
        <v>18.381491107374014</v>
      </c>
      <c r="G11" s="2">
        <f aca="true" t="shared" si="2" ref="G11:G25">D11/$C$9*100</f>
        <v>4.633593232431327</v>
      </c>
      <c r="H11" s="3">
        <f aca="true" t="shared" si="3" ref="H11:H25">E11/$C$9*100</f>
        <v>13.747897874942689</v>
      </c>
      <c r="I11" s="7"/>
      <c r="J11" s="7"/>
    </row>
    <row r="12" spans="1:10" ht="15">
      <c r="A12" s="7"/>
      <c r="B12" s="16">
        <v>2</v>
      </c>
      <c r="C12" s="6">
        <f t="shared" si="0"/>
        <v>23598</v>
      </c>
      <c r="D12" s="6">
        <v>10042.000000000007</v>
      </c>
      <c r="E12" s="6">
        <v>13555.99999999999</v>
      </c>
      <c r="F12" s="2">
        <f t="shared" si="1"/>
        <v>30.06421036538755</v>
      </c>
      <c r="G12" s="2">
        <f t="shared" si="2"/>
        <v>12.793660500433171</v>
      </c>
      <c r="H12" s="3">
        <f t="shared" si="3"/>
        <v>17.270549864954376</v>
      </c>
      <c r="I12" s="7"/>
      <c r="J12" s="7"/>
    </row>
    <row r="13" spans="1:10" ht="15">
      <c r="A13" s="7"/>
      <c r="B13" s="16">
        <v>3</v>
      </c>
      <c r="C13" s="6">
        <f t="shared" si="0"/>
        <v>8010</v>
      </c>
      <c r="D13" s="6">
        <v>3461.0000000000014</v>
      </c>
      <c r="E13" s="6">
        <v>4548.999999999999</v>
      </c>
      <c r="F13" s="2">
        <f t="shared" si="1"/>
        <v>10.204861641950771</v>
      </c>
      <c r="G13" s="2">
        <f t="shared" si="2"/>
        <v>4.409366559649392</v>
      </c>
      <c r="H13" s="3">
        <f t="shared" si="3"/>
        <v>5.795495082301379</v>
      </c>
      <c r="I13" s="7"/>
      <c r="J13" s="7"/>
    </row>
    <row r="14" spans="1:10" ht="15">
      <c r="A14" s="7"/>
      <c r="B14" s="16">
        <v>4</v>
      </c>
      <c r="C14" s="6">
        <f t="shared" si="0"/>
        <v>4104</v>
      </c>
      <c r="D14" s="6">
        <v>2054.000000000002</v>
      </c>
      <c r="E14" s="6">
        <v>2049.999999999998</v>
      </c>
      <c r="F14" s="2">
        <f t="shared" si="1"/>
        <v>5.228558324415226</v>
      </c>
      <c r="G14" s="2">
        <f t="shared" si="2"/>
        <v>2.6168271925801374</v>
      </c>
      <c r="H14" s="3">
        <f t="shared" si="3"/>
        <v>2.611731131835089</v>
      </c>
      <c r="I14" s="7"/>
      <c r="J14" s="7"/>
    </row>
    <row r="15" spans="1:10" ht="15">
      <c r="A15" s="7"/>
      <c r="B15" s="16" t="s">
        <v>98</v>
      </c>
      <c r="C15" s="6">
        <f t="shared" si="0"/>
        <v>2360</v>
      </c>
      <c r="D15" s="6">
        <v>1324</v>
      </c>
      <c r="E15" s="6">
        <v>1036</v>
      </c>
      <c r="F15" s="2">
        <f t="shared" si="1"/>
        <v>3.0066758395760074</v>
      </c>
      <c r="G15" s="2">
        <f t="shared" si="2"/>
        <v>1.6867961066095905</v>
      </c>
      <c r="H15" s="3">
        <f t="shared" si="3"/>
        <v>1.3198797329664167</v>
      </c>
      <c r="I15" s="7"/>
      <c r="J15" s="7"/>
    </row>
    <row r="16" spans="1:10" ht="15">
      <c r="A16" s="7"/>
      <c r="B16" s="16" t="s">
        <v>99</v>
      </c>
      <c r="C16" s="6">
        <f t="shared" si="0"/>
        <v>1650</v>
      </c>
      <c r="D16" s="6">
        <v>903.0000000000005</v>
      </c>
      <c r="E16" s="6">
        <v>746.9999999999995</v>
      </c>
      <c r="F16" s="2">
        <f>C16/$C$9*100</f>
        <v>2.102125057330683</v>
      </c>
      <c r="G16" s="2">
        <f t="shared" si="2"/>
        <v>1.1504357131937017</v>
      </c>
      <c r="H16" s="3">
        <f t="shared" si="3"/>
        <v>0.9516893441369814</v>
      </c>
      <c r="I16" s="7"/>
      <c r="J16" s="7"/>
    </row>
    <row r="17" spans="1:10" ht="15">
      <c r="A17" s="7"/>
      <c r="B17" s="16" t="s">
        <v>100</v>
      </c>
      <c r="C17" s="6">
        <f t="shared" si="0"/>
        <v>1456</v>
      </c>
      <c r="D17" s="6">
        <v>833.9999999999998</v>
      </c>
      <c r="E17" s="6">
        <v>622.0000000000002</v>
      </c>
      <c r="F17" s="2">
        <f>C17/$C$9*100</f>
        <v>1.854966111196045</v>
      </c>
      <c r="G17" s="2">
        <f t="shared" si="2"/>
        <v>1.0625286653416903</v>
      </c>
      <c r="H17" s="3">
        <f t="shared" si="3"/>
        <v>0.7924374458543546</v>
      </c>
      <c r="I17" s="7"/>
      <c r="J17" s="7"/>
    </row>
    <row r="18" spans="1:10" ht="15">
      <c r="A18" s="7"/>
      <c r="B18" s="16" t="s">
        <v>101</v>
      </c>
      <c r="C18" s="6">
        <f t="shared" si="0"/>
        <v>1192</v>
      </c>
      <c r="D18" s="6">
        <v>660.9999999999998</v>
      </c>
      <c r="E18" s="6">
        <v>531.0000000000001</v>
      </c>
      <c r="F18" s="2">
        <f>C18/$C$9*100</f>
        <v>1.5186261020231357</v>
      </c>
      <c r="G18" s="2">
        <f t="shared" si="2"/>
        <v>0.8421240381185339</v>
      </c>
      <c r="H18" s="3">
        <f t="shared" si="3"/>
        <v>0.6765020639046018</v>
      </c>
      <c r="I18" s="7"/>
      <c r="J18" s="7"/>
    </row>
    <row r="19" spans="1:10" ht="15">
      <c r="A19" s="7"/>
      <c r="B19" s="16" t="s">
        <v>102</v>
      </c>
      <c r="C19" s="6">
        <f t="shared" si="0"/>
        <v>801</v>
      </c>
      <c r="D19" s="6">
        <v>476</v>
      </c>
      <c r="E19" s="6">
        <v>325</v>
      </c>
      <c r="F19" s="2">
        <f>C19/$C$9*100</f>
        <v>1.0204861641950769</v>
      </c>
      <c r="G19" s="2">
        <f t="shared" si="2"/>
        <v>0.6064312286602455</v>
      </c>
      <c r="H19" s="3">
        <f t="shared" si="3"/>
        <v>0.4140549355348315</v>
      </c>
      <c r="I19" s="7"/>
      <c r="J19" s="7"/>
    </row>
    <row r="20" spans="1:10" ht="15">
      <c r="A20" s="7"/>
      <c r="B20" s="16" t="s">
        <v>0</v>
      </c>
      <c r="C20" s="6">
        <f t="shared" si="0"/>
        <v>5458.999999999998</v>
      </c>
      <c r="D20" s="6">
        <v>3206.9999999999977</v>
      </c>
      <c r="E20" s="6">
        <v>2252.0000000000005</v>
      </c>
      <c r="F20" s="2">
        <f>C20/$C$9*100</f>
        <v>6.954848901798906</v>
      </c>
      <c r="G20" s="2">
        <f t="shared" si="2"/>
        <v>4.085766702339088</v>
      </c>
      <c r="H20" s="3">
        <f t="shared" si="3"/>
        <v>2.8690821994598177</v>
      </c>
      <c r="I20" s="7"/>
      <c r="J20" s="7"/>
    </row>
    <row r="21" spans="1:10" ht="15">
      <c r="A21" s="7"/>
      <c r="B21" s="16" t="s">
        <v>1</v>
      </c>
      <c r="C21" s="6">
        <f t="shared" si="0"/>
        <v>4976.000000000001</v>
      </c>
      <c r="D21" s="6">
        <v>2777.0000000000005</v>
      </c>
      <c r="E21" s="6">
        <v>2199.0000000000005</v>
      </c>
      <c r="F21" s="2">
        <f t="shared" si="1"/>
        <v>6.339499566834837</v>
      </c>
      <c r="G21" s="2">
        <f t="shared" si="2"/>
        <v>3.5379401722468535</v>
      </c>
      <c r="H21" s="3">
        <f t="shared" si="3"/>
        <v>2.8015593945879833</v>
      </c>
      <c r="I21" s="7"/>
      <c r="J21" s="7"/>
    </row>
    <row r="22" spans="1:10" ht="15">
      <c r="A22" s="7"/>
      <c r="B22" s="16" t="s">
        <v>2</v>
      </c>
      <c r="C22" s="6">
        <f t="shared" si="0"/>
        <v>2105</v>
      </c>
      <c r="D22" s="6">
        <v>1292</v>
      </c>
      <c r="E22" s="6">
        <v>813.0000000000001</v>
      </c>
      <c r="F22" s="2">
        <f t="shared" si="1"/>
        <v>2.681801967079447</v>
      </c>
      <c r="G22" s="2">
        <f t="shared" si="2"/>
        <v>1.646027620649238</v>
      </c>
      <c r="H22" s="3">
        <f t="shared" si="3"/>
        <v>1.0357743464302094</v>
      </c>
      <c r="I22" s="7"/>
      <c r="J22" s="7"/>
    </row>
    <row r="23" spans="1:10" ht="15">
      <c r="A23" s="7"/>
      <c r="B23" s="16" t="s">
        <v>3</v>
      </c>
      <c r="C23" s="6">
        <f t="shared" si="0"/>
        <v>1785.9999999999998</v>
      </c>
      <c r="D23" s="6">
        <v>1120</v>
      </c>
      <c r="E23" s="6">
        <v>665.9999999999998</v>
      </c>
      <c r="F23" s="2">
        <f t="shared" si="1"/>
        <v>2.2753911226621812</v>
      </c>
      <c r="G23" s="2">
        <f t="shared" si="2"/>
        <v>1.4268970086123423</v>
      </c>
      <c r="H23" s="3">
        <f t="shared" si="3"/>
        <v>0.848494114049839</v>
      </c>
      <c r="I23" s="7"/>
      <c r="J23" s="7"/>
    </row>
    <row r="24" spans="1:10" ht="15">
      <c r="A24" s="7"/>
      <c r="B24" s="16" t="s">
        <v>4</v>
      </c>
      <c r="C24" s="6">
        <f t="shared" si="0"/>
        <v>1598</v>
      </c>
      <c r="D24" s="6">
        <v>214</v>
      </c>
      <c r="E24" s="6">
        <v>1384</v>
      </c>
      <c r="F24" s="2">
        <f t="shared" si="1"/>
        <v>2.03587626764511</v>
      </c>
      <c r="G24" s="2">
        <f t="shared" si="2"/>
        <v>0.27263924985985827</v>
      </c>
      <c r="H24" s="3">
        <f t="shared" si="3"/>
        <v>1.7632370177852514</v>
      </c>
      <c r="I24" s="7"/>
      <c r="J24" s="7"/>
    </row>
    <row r="25" spans="1:10" ht="15">
      <c r="A25" s="7"/>
      <c r="B25" s="16" t="s">
        <v>103</v>
      </c>
      <c r="C25" s="6">
        <f t="shared" si="0"/>
        <v>4969</v>
      </c>
      <c r="D25" s="6">
        <v>517</v>
      </c>
      <c r="E25" s="6">
        <v>4452</v>
      </c>
      <c r="F25" s="2">
        <f t="shared" si="1"/>
        <v>6.3305814605310085</v>
      </c>
      <c r="G25" s="2">
        <f t="shared" si="2"/>
        <v>0.6586658512969473</v>
      </c>
      <c r="H25" s="3">
        <f t="shared" si="3"/>
        <v>5.671915609234061</v>
      </c>
      <c r="I25" s="7"/>
      <c r="J25" s="7"/>
    </row>
    <row r="26" spans="1:10" ht="6.75" customHeight="1">
      <c r="A26" s="7"/>
      <c r="B26" s="16"/>
      <c r="C26" s="6"/>
      <c r="D26" s="6"/>
      <c r="E26" s="6"/>
      <c r="F26" s="2"/>
      <c r="G26" s="2"/>
      <c r="H26" s="3"/>
      <c r="I26" s="7"/>
      <c r="J26" s="7"/>
    </row>
    <row r="27" spans="1:10" ht="16.5" customHeight="1">
      <c r="A27" s="7"/>
      <c r="B27" s="41" t="s">
        <v>10</v>
      </c>
      <c r="C27" s="6">
        <f>SUM(C15:C25)</f>
        <v>28352</v>
      </c>
      <c r="D27" s="6">
        <f>SUM(D15:D25)</f>
        <v>13324.999999999998</v>
      </c>
      <c r="E27" s="6">
        <f>SUM(E15:E25)</f>
        <v>15027</v>
      </c>
      <c r="F27" s="2">
        <f aca="true" t="shared" si="4" ref="F27:H32">C27/$C$9*100</f>
        <v>36.12087856087244</v>
      </c>
      <c r="G27" s="2">
        <f t="shared" si="4"/>
        <v>16.97625235692809</v>
      </c>
      <c r="H27" s="3">
        <f t="shared" si="4"/>
        <v>19.144626203944348</v>
      </c>
      <c r="I27" s="7"/>
      <c r="J27" s="7"/>
    </row>
    <row r="28" spans="1:10" ht="16.5" customHeight="1">
      <c r="A28" s="7"/>
      <c r="B28" s="16" t="s">
        <v>11</v>
      </c>
      <c r="C28" s="6">
        <f>SUM(C20:C25)</f>
        <v>20893</v>
      </c>
      <c r="D28" s="6">
        <f>SUM(D20:D25)</f>
        <v>9126.999999999998</v>
      </c>
      <c r="E28" s="6">
        <f>SUM(E20:E25)</f>
        <v>11766</v>
      </c>
      <c r="F28" s="2">
        <f t="shared" si="4"/>
        <v>26.61799928655149</v>
      </c>
      <c r="G28" s="2">
        <f t="shared" si="4"/>
        <v>11.627936605004328</v>
      </c>
      <c r="H28" s="3">
        <f t="shared" si="4"/>
        <v>14.990062681547162</v>
      </c>
      <c r="I28" s="7"/>
      <c r="J28" s="7"/>
    </row>
    <row r="29" spans="1:10" ht="16.5" customHeight="1">
      <c r="A29" s="7"/>
      <c r="B29" s="16" t="s">
        <v>12</v>
      </c>
      <c r="C29" s="6">
        <f>SUM(C21:C25)</f>
        <v>15434</v>
      </c>
      <c r="D29" s="6">
        <f>SUM(D21:D25)</f>
        <v>5920</v>
      </c>
      <c r="E29" s="6">
        <f>SUM(E21:E25)</f>
        <v>9514</v>
      </c>
      <c r="F29" s="2">
        <f t="shared" si="4"/>
        <v>19.66315038475258</v>
      </c>
      <c r="G29" s="2">
        <f t="shared" si="4"/>
        <v>7.542169902665238</v>
      </c>
      <c r="H29" s="3">
        <f t="shared" si="4"/>
        <v>12.120980482087344</v>
      </c>
      <c r="I29" s="7"/>
      <c r="J29" s="7"/>
    </row>
    <row r="30" spans="1:10" ht="16.5" customHeight="1">
      <c r="A30" s="7"/>
      <c r="B30" s="16" t="s">
        <v>13</v>
      </c>
      <c r="C30" s="6">
        <f>SUM(C22:C25)</f>
        <v>10458</v>
      </c>
      <c r="D30" s="6">
        <f>SUM(D22:D25)</f>
        <v>3143</v>
      </c>
      <c r="E30" s="6">
        <f>SUM(E22:E25)</f>
        <v>7315</v>
      </c>
      <c r="F30" s="2">
        <f t="shared" si="4"/>
        <v>13.323650817917748</v>
      </c>
      <c r="G30" s="2">
        <f t="shared" si="4"/>
        <v>4.004229730418386</v>
      </c>
      <c r="H30" s="3">
        <f t="shared" si="4"/>
        <v>9.319421087499363</v>
      </c>
      <c r="I30" s="7"/>
      <c r="J30" s="7"/>
    </row>
    <row r="31" spans="1:10" ht="16.5" customHeight="1">
      <c r="A31" s="7"/>
      <c r="B31" s="16" t="s">
        <v>14</v>
      </c>
      <c r="C31" s="6">
        <f>SUM(C23:C25)</f>
        <v>8353</v>
      </c>
      <c r="D31" s="6">
        <f>SUM(D23:D25)</f>
        <v>1851</v>
      </c>
      <c r="E31" s="6">
        <f>SUM(E23:E25)</f>
        <v>6502</v>
      </c>
      <c r="F31" s="2">
        <f t="shared" si="4"/>
        <v>10.641848850838299</v>
      </c>
      <c r="G31" s="2">
        <f t="shared" si="4"/>
        <v>2.3582021097691483</v>
      </c>
      <c r="H31" s="3">
        <f t="shared" si="4"/>
        <v>8.283646741069152</v>
      </c>
      <c r="I31" s="7"/>
      <c r="J31" s="7"/>
    </row>
    <row r="32" spans="1:10" ht="16.5" customHeight="1">
      <c r="A32" s="7"/>
      <c r="B32" s="16" t="s">
        <v>15</v>
      </c>
      <c r="C32" s="19">
        <f>SUM(C24:C25)</f>
        <v>6567</v>
      </c>
      <c r="D32" s="6">
        <f>SUM(D24:D25)</f>
        <v>731</v>
      </c>
      <c r="E32" s="6">
        <f>SUM(E24:E25)</f>
        <v>5836</v>
      </c>
      <c r="F32" s="2">
        <f t="shared" si="4"/>
        <v>8.366457728176119</v>
      </c>
      <c r="G32" s="2">
        <f t="shared" si="4"/>
        <v>0.9313051011568056</v>
      </c>
      <c r="H32" s="3">
        <f t="shared" si="4"/>
        <v>7.435152627019313</v>
      </c>
      <c r="I32" s="7"/>
      <c r="J32" s="7"/>
    </row>
    <row r="33" spans="1:10" ht="6.75" customHeight="1">
      <c r="A33" s="7"/>
      <c r="B33" s="16"/>
      <c r="C33" s="6"/>
      <c r="D33" s="6"/>
      <c r="E33" s="6"/>
      <c r="F33" s="2"/>
      <c r="G33" s="2"/>
      <c r="H33" s="3"/>
      <c r="I33" s="7"/>
      <c r="J33" s="7"/>
    </row>
    <row r="34" spans="1:10" ht="15" customHeight="1">
      <c r="A34" s="7"/>
      <c r="B34" s="42" t="s">
        <v>104</v>
      </c>
      <c r="C34" s="6">
        <f>D34+E34</f>
        <v>58438.999999999796</v>
      </c>
      <c r="D34" s="6">
        <v>23901.00000000001</v>
      </c>
      <c r="E34" s="6">
        <v>34537.99999999978</v>
      </c>
      <c r="F34" s="2">
        <f aca="true" t="shared" si="5" ref="F34:H37">C34/$C$9*100</f>
        <v>74.45217346990749</v>
      </c>
      <c r="G34" s="2">
        <f t="shared" si="5"/>
        <v>30.45023696682465</v>
      </c>
      <c r="H34" s="3">
        <f t="shared" si="5"/>
        <v>44.00193650308283</v>
      </c>
      <c r="I34" s="7"/>
      <c r="J34" s="7"/>
    </row>
    <row r="35" spans="1:10" ht="15">
      <c r="A35" s="7"/>
      <c r="B35" s="16" t="s">
        <v>105</v>
      </c>
      <c r="C35" s="6">
        <f>D35+E35</f>
        <v>9595.000000000004</v>
      </c>
      <c r="D35" s="6">
        <v>5475.000000000003</v>
      </c>
      <c r="E35" s="6">
        <v>4120.000000000001</v>
      </c>
      <c r="F35" s="2">
        <f t="shared" si="5"/>
        <v>12.22417571217449</v>
      </c>
      <c r="G35" s="2">
        <f t="shared" si="5"/>
        <v>6.975233144779088</v>
      </c>
      <c r="H35" s="3">
        <f t="shared" si="5"/>
        <v>5.248942567395404</v>
      </c>
      <c r="I35" s="7"/>
      <c r="J35" s="7"/>
    </row>
    <row r="36" spans="1:10" ht="15">
      <c r="A36" s="7"/>
      <c r="B36" s="16" t="s">
        <v>106</v>
      </c>
      <c r="C36" s="6">
        <f>D36+E36</f>
        <v>2105</v>
      </c>
      <c r="D36" s="6">
        <v>1292</v>
      </c>
      <c r="E36" s="6">
        <v>813.0000000000001</v>
      </c>
      <c r="F36" s="2">
        <f t="shared" si="5"/>
        <v>2.681801967079447</v>
      </c>
      <c r="G36" s="2">
        <f t="shared" si="5"/>
        <v>1.646027620649238</v>
      </c>
      <c r="H36" s="3">
        <f t="shared" si="5"/>
        <v>1.0357743464302094</v>
      </c>
      <c r="I36" s="7"/>
      <c r="J36" s="7"/>
    </row>
    <row r="37" spans="2:8" ht="15">
      <c r="B37" s="17" t="s">
        <v>107</v>
      </c>
      <c r="C37" s="18">
        <f>D37+E37</f>
        <v>8353</v>
      </c>
      <c r="D37" s="54">
        <v>1850.9999999999998</v>
      </c>
      <c r="E37" s="54">
        <v>6502</v>
      </c>
      <c r="F37" s="4">
        <f t="shared" si="5"/>
        <v>10.641848850838299</v>
      </c>
      <c r="G37" s="4">
        <f t="shared" si="5"/>
        <v>2.358202109769148</v>
      </c>
      <c r="H37" s="5">
        <f t="shared" si="5"/>
        <v>8.283646741069152</v>
      </c>
    </row>
  </sheetData>
  <sheetProtection/>
  <mergeCells count="2"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MS,標準"VI-1-3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10" width="9.7109375" style="1" customWidth="1"/>
    <col min="11" max="11" width="0.289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6" t="s">
        <v>155</v>
      </c>
      <c r="C2" s="46"/>
      <c r="D2" s="46"/>
      <c r="E2" s="46"/>
      <c r="F2" s="46"/>
    </row>
    <row r="3" spans="1:6" ht="15" customHeight="1">
      <c r="A3" s="7"/>
      <c r="B3" s="46" t="s">
        <v>167</v>
      </c>
      <c r="C3" s="46"/>
      <c r="D3" s="46"/>
      <c r="E3" s="46"/>
      <c r="F3" s="46"/>
    </row>
    <row r="4" spans="1:6" ht="15" customHeight="1">
      <c r="A4" s="7"/>
      <c r="B4" s="46"/>
      <c r="C4" s="46"/>
      <c r="D4" s="46"/>
      <c r="E4" s="46"/>
      <c r="F4" s="46"/>
    </row>
    <row r="5" spans="1:10" ht="15" customHeight="1">
      <c r="A5" s="7"/>
      <c r="B5" s="22"/>
      <c r="C5" s="105" t="s">
        <v>79</v>
      </c>
      <c r="D5" s="106"/>
      <c r="E5" s="106"/>
      <c r="F5" s="106"/>
      <c r="G5" s="106"/>
      <c r="H5" s="106"/>
      <c r="I5" s="106"/>
      <c r="J5" s="107"/>
    </row>
    <row r="6" spans="1:10" ht="53.25" customHeight="1">
      <c r="A6" s="7"/>
      <c r="B6" s="20" t="s">
        <v>5</v>
      </c>
      <c r="C6" s="47" t="s">
        <v>19</v>
      </c>
      <c r="D6" s="48" t="s">
        <v>145</v>
      </c>
      <c r="E6" s="49" t="s">
        <v>46</v>
      </c>
      <c r="F6" s="28" t="s">
        <v>47</v>
      </c>
      <c r="G6" s="50" t="s">
        <v>48</v>
      </c>
      <c r="H6" s="50" t="s">
        <v>49</v>
      </c>
      <c r="I6" s="59" t="s">
        <v>50</v>
      </c>
      <c r="J6" s="60" t="s">
        <v>35</v>
      </c>
    </row>
    <row r="7" spans="1:10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09"/>
      <c r="J7" s="110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19</v>
      </c>
      <c r="C9" s="6">
        <f>SUM(C11:C25)</f>
        <v>78492</v>
      </c>
      <c r="D9" s="79">
        <f>SUM(D11:D25)</f>
        <v>3472</v>
      </c>
      <c r="E9" s="79">
        <f aca="true" t="shared" si="0" ref="E9:J9">SUM(E11:E25)</f>
        <v>44857</v>
      </c>
      <c r="F9" s="79">
        <f t="shared" si="0"/>
        <v>4049</v>
      </c>
      <c r="G9" s="79">
        <f t="shared" si="0"/>
        <v>8233</v>
      </c>
      <c r="H9" s="79">
        <f t="shared" si="0"/>
        <v>0</v>
      </c>
      <c r="I9" s="79">
        <f t="shared" si="0"/>
        <v>17050</v>
      </c>
      <c r="J9" s="80">
        <f t="shared" si="0"/>
        <v>831</v>
      </c>
    </row>
    <row r="10" spans="1:10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</row>
    <row r="11" spans="1:10" ht="15">
      <c r="A11" s="7"/>
      <c r="B11" s="16" t="s">
        <v>9</v>
      </c>
      <c r="C11" s="6">
        <f>SUM(D11:J11)</f>
        <v>14428</v>
      </c>
      <c r="D11" s="66">
        <v>1676</v>
      </c>
      <c r="E11" s="66">
        <v>7408</v>
      </c>
      <c r="F11" s="66">
        <v>545</v>
      </c>
      <c r="G11" s="66">
        <v>3948</v>
      </c>
      <c r="H11" s="66">
        <v>0</v>
      </c>
      <c r="I11" s="66">
        <v>513</v>
      </c>
      <c r="J11" s="67">
        <v>338</v>
      </c>
    </row>
    <row r="12" spans="1:10" ht="15">
      <c r="A12" s="7"/>
      <c r="B12" s="16">
        <v>2</v>
      </c>
      <c r="C12" s="6">
        <f aca="true" t="shared" si="1" ref="C12:C25">SUM(D12:J12)</f>
        <v>23598</v>
      </c>
      <c r="D12" s="66">
        <v>1352</v>
      </c>
      <c r="E12" s="66">
        <v>17706</v>
      </c>
      <c r="F12" s="66">
        <v>1010</v>
      </c>
      <c r="G12" s="66">
        <v>3104</v>
      </c>
      <c r="H12" s="66">
        <v>0</v>
      </c>
      <c r="I12" s="66">
        <v>186</v>
      </c>
      <c r="J12" s="67">
        <v>240</v>
      </c>
    </row>
    <row r="13" spans="1:10" ht="15">
      <c r="A13" s="7"/>
      <c r="B13" s="16">
        <v>3</v>
      </c>
      <c r="C13" s="6">
        <f t="shared" si="1"/>
        <v>8010</v>
      </c>
      <c r="D13" s="66">
        <v>300</v>
      </c>
      <c r="E13" s="66">
        <v>6432</v>
      </c>
      <c r="F13" s="66">
        <v>360</v>
      </c>
      <c r="G13" s="66">
        <v>654</v>
      </c>
      <c r="H13" s="66">
        <v>0</v>
      </c>
      <c r="I13" s="66">
        <v>165</v>
      </c>
      <c r="J13" s="67">
        <v>99</v>
      </c>
    </row>
    <row r="14" spans="1:10" ht="15">
      <c r="A14" s="7"/>
      <c r="B14" s="16">
        <v>4</v>
      </c>
      <c r="C14" s="6">
        <f t="shared" si="1"/>
        <v>4104</v>
      </c>
      <c r="D14" s="66">
        <v>84</v>
      </c>
      <c r="E14" s="66">
        <v>3336</v>
      </c>
      <c r="F14" s="66">
        <v>216</v>
      </c>
      <c r="G14" s="66">
        <v>228</v>
      </c>
      <c r="H14" s="66">
        <v>0</v>
      </c>
      <c r="I14" s="66">
        <v>216</v>
      </c>
      <c r="J14" s="67">
        <v>24</v>
      </c>
    </row>
    <row r="15" spans="1:10" ht="15">
      <c r="A15" s="7"/>
      <c r="B15" s="16" t="s">
        <v>20</v>
      </c>
      <c r="C15" s="6">
        <f t="shared" si="1"/>
        <v>2360</v>
      </c>
      <c r="D15" s="66">
        <v>45</v>
      </c>
      <c r="E15" s="66">
        <v>1845</v>
      </c>
      <c r="F15" s="66">
        <v>155</v>
      </c>
      <c r="G15" s="66">
        <v>95</v>
      </c>
      <c r="H15" s="66">
        <v>0</v>
      </c>
      <c r="I15" s="66">
        <v>210</v>
      </c>
      <c r="J15" s="67">
        <v>10</v>
      </c>
    </row>
    <row r="16" spans="1:10" ht="15">
      <c r="A16" s="7"/>
      <c r="B16" s="16" t="s">
        <v>21</v>
      </c>
      <c r="C16" s="6">
        <f t="shared" si="1"/>
        <v>1650</v>
      </c>
      <c r="D16" s="66" t="s">
        <v>148</v>
      </c>
      <c r="E16" s="66">
        <v>1206</v>
      </c>
      <c r="F16" s="66">
        <v>72</v>
      </c>
      <c r="G16" s="66">
        <v>108</v>
      </c>
      <c r="H16" s="66">
        <v>0</v>
      </c>
      <c r="I16" s="66">
        <v>252</v>
      </c>
      <c r="J16" s="67">
        <v>12</v>
      </c>
    </row>
    <row r="17" spans="1:10" ht="15">
      <c r="A17" s="7"/>
      <c r="B17" s="16" t="s">
        <v>22</v>
      </c>
      <c r="C17" s="6">
        <f t="shared" si="1"/>
        <v>1456</v>
      </c>
      <c r="D17" s="66">
        <v>7</v>
      </c>
      <c r="E17" s="66">
        <v>903</v>
      </c>
      <c r="F17" s="66">
        <v>35</v>
      </c>
      <c r="G17" s="66">
        <v>28</v>
      </c>
      <c r="H17" s="66">
        <v>0</v>
      </c>
      <c r="I17" s="66">
        <v>455</v>
      </c>
      <c r="J17" s="67">
        <v>28</v>
      </c>
    </row>
    <row r="18" spans="1:10" ht="15">
      <c r="A18" s="7"/>
      <c r="B18" s="16" t="s">
        <v>23</v>
      </c>
      <c r="C18" s="6">
        <f t="shared" si="1"/>
        <v>1192</v>
      </c>
      <c r="D18" s="66">
        <v>8</v>
      </c>
      <c r="E18" s="66">
        <v>624</v>
      </c>
      <c r="F18" s="66">
        <v>56</v>
      </c>
      <c r="G18" s="66">
        <v>8</v>
      </c>
      <c r="H18" s="66">
        <v>0</v>
      </c>
      <c r="I18" s="66">
        <v>496</v>
      </c>
      <c r="J18" s="67" t="s">
        <v>148</v>
      </c>
    </row>
    <row r="19" spans="1:10" ht="15">
      <c r="A19" s="7"/>
      <c r="B19" s="16" t="s">
        <v>24</v>
      </c>
      <c r="C19" s="6">
        <f t="shared" si="1"/>
        <v>801</v>
      </c>
      <c r="D19" s="66" t="s">
        <v>148</v>
      </c>
      <c r="E19" s="66">
        <v>342</v>
      </c>
      <c r="F19" s="66">
        <v>63</v>
      </c>
      <c r="G19" s="66">
        <v>9</v>
      </c>
      <c r="H19" s="66">
        <v>0</v>
      </c>
      <c r="I19" s="66">
        <v>387</v>
      </c>
      <c r="J19" s="67" t="s">
        <v>148</v>
      </c>
    </row>
    <row r="20" spans="1:10" ht="15">
      <c r="A20" s="7"/>
      <c r="B20" s="16" t="s">
        <v>0</v>
      </c>
      <c r="C20" s="6">
        <f t="shared" si="1"/>
        <v>5459</v>
      </c>
      <c r="D20" s="66" t="s">
        <v>148</v>
      </c>
      <c r="E20" s="66">
        <v>2059.9999999999995</v>
      </c>
      <c r="F20" s="66">
        <v>472.00000000000006</v>
      </c>
      <c r="G20" s="66" t="s">
        <v>148</v>
      </c>
      <c r="H20" s="66">
        <v>0</v>
      </c>
      <c r="I20" s="66">
        <v>2902.0000000000005</v>
      </c>
      <c r="J20" s="67">
        <v>25</v>
      </c>
    </row>
    <row r="21" spans="1:10" ht="15">
      <c r="A21" s="7"/>
      <c r="B21" s="16" t="s">
        <v>1</v>
      </c>
      <c r="C21" s="6">
        <f t="shared" si="1"/>
        <v>4976</v>
      </c>
      <c r="D21" s="66" t="s">
        <v>148</v>
      </c>
      <c r="E21" s="66">
        <v>1219.0000000000002</v>
      </c>
      <c r="F21" s="66">
        <v>540</v>
      </c>
      <c r="G21" s="66" t="s">
        <v>148</v>
      </c>
      <c r="H21" s="66">
        <v>0</v>
      </c>
      <c r="I21" s="66">
        <v>3161.9999999999995</v>
      </c>
      <c r="J21" s="67">
        <v>55</v>
      </c>
    </row>
    <row r="22" spans="1:10" ht="15">
      <c r="A22" s="7"/>
      <c r="B22" s="16" t="s">
        <v>2</v>
      </c>
      <c r="C22" s="6">
        <f t="shared" si="1"/>
        <v>2105</v>
      </c>
      <c r="D22" s="66" t="s">
        <v>148</v>
      </c>
      <c r="E22" s="66">
        <v>137</v>
      </c>
      <c r="F22" s="66">
        <v>253</v>
      </c>
      <c r="G22" s="66">
        <v>51</v>
      </c>
      <c r="H22" s="66">
        <v>0</v>
      </c>
      <c r="I22" s="66">
        <v>1664.0000000000002</v>
      </c>
      <c r="J22" s="67" t="s">
        <v>148</v>
      </c>
    </row>
    <row r="23" spans="1:10" ht="15">
      <c r="A23" s="7"/>
      <c r="B23" s="16" t="s">
        <v>3</v>
      </c>
      <c r="C23" s="6">
        <f t="shared" si="1"/>
        <v>1786</v>
      </c>
      <c r="D23" s="66" t="s">
        <v>148</v>
      </c>
      <c r="E23" s="66">
        <v>436</v>
      </c>
      <c r="F23" s="66">
        <v>272</v>
      </c>
      <c r="G23" s="66" t="s">
        <v>148</v>
      </c>
      <c r="H23" s="66">
        <v>0</v>
      </c>
      <c r="I23" s="66">
        <v>1078</v>
      </c>
      <c r="J23" s="67" t="s">
        <v>148</v>
      </c>
    </row>
    <row r="24" spans="1:10" ht="15">
      <c r="A24" s="7"/>
      <c r="B24" s="16" t="s">
        <v>4</v>
      </c>
      <c r="C24" s="6">
        <f t="shared" si="1"/>
        <v>1598</v>
      </c>
      <c r="D24" s="66" t="s">
        <v>148</v>
      </c>
      <c r="E24" s="66" t="s">
        <v>148</v>
      </c>
      <c r="F24" s="66" t="s">
        <v>148</v>
      </c>
      <c r="G24" s="66" t="s">
        <v>148</v>
      </c>
      <c r="H24" s="66">
        <v>0</v>
      </c>
      <c r="I24" s="66">
        <v>1598</v>
      </c>
      <c r="J24" s="67" t="s">
        <v>148</v>
      </c>
    </row>
    <row r="25" spans="1:10" ht="15">
      <c r="A25" s="7"/>
      <c r="B25" s="16" t="s">
        <v>18</v>
      </c>
      <c r="C25" s="6">
        <f t="shared" si="1"/>
        <v>4969</v>
      </c>
      <c r="D25" s="66" t="s">
        <v>148</v>
      </c>
      <c r="E25" s="66">
        <v>1203</v>
      </c>
      <c r="F25" s="66" t="s">
        <v>148</v>
      </c>
      <c r="G25" s="66" t="s">
        <v>148</v>
      </c>
      <c r="H25" s="66">
        <v>0</v>
      </c>
      <c r="I25" s="66">
        <v>3766</v>
      </c>
      <c r="J25" s="67" t="s">
        <v>148</v>
      </c>
    </row>
    <row r="26" spans="1:10" ht="6.75" customHeight="1">
      <c r="A26" s="7"/>
      <c r="B26" s="16"/>
      <c r="C26" s="6"/>
      <c r="D26" s="66"/>
      <c r="E26" s="66"/>
      <c r="F26" s="68"/>
      <c r="G26" s="69"/>
      <c r="H26" s="69"/>
      <c r="I26" s="69"/>
      <c r="J26" s="70"/>
    </row>
    <row r="27" spans="1:10" ht="16.5" customHeight="1">
      <c r="A27" s="7"/>
      <c r="B27" s="41" t="s">
        <v>10</v>
      </c>
      <c r="C27" s="6">
        <f aca="true" t="shared" si="2" ref="C27:J27">SUM(C15:C25)</f>
        <v>28352</v>
      </c>
      <c r="D27" s="66">
        <f t="shared" si="2"/>
        <v>60</v>
      </c>
      <c r="E27" s="66">
        <f t="shared" si="2"/>
        <v>9975</v>
      </c>
      <c r="F27" s="66">
        <f t="shared" si="2"/>
        <v>1918</v>
      </c>
      <c r="G27" s="66">
        <f t="shared" si="2"/>
        <v>299</v>
      </c>
      <c r="H27" s="66">
        <f t="shared" si="2"/>
        <v>0</v>
      </c>
      <c r="I27" s="66">
        <f t="shared" si="2"/>
        <v>15970</v>
      </c>
      <c r="J27" s="67">
        <f t="shared" si="2"/>
        <v>130</v>
      </c>
    </row>
    <row r="28" spans="1:10" ht="16.5" customHeight="1">
      <c r="A28" s="7"/>
      <c r="B28" s="16" t="s">
        <v>11</v>
      </c>
      <c r="C28" s="6">
        <f aca="true" t="shared" si="3" ref="C28:J28">SUM(C20:C25)</f>
        <v>20893</v>
      </c>
      <c r="D28" s="66">
        <f t="shared" si="3"/>
        <v>0</v>
      </c>
      <c r="E28" s="66">
        <f t="shared" si="3"/>
        <v>5055</v>
      </c>
      <c r="F28" s="66">
        <f t="shared" si="3"/>
        <v>1537</v>
      </c>
      <c r="G28" s="66">
        <f t="shared" si="3"/>
        <v>51</v>
      </c>
      <c r="H28" s="66">
        <f t="shared" si="3"/>
        <v>0</v>
      </c>
      <c r="I28" s="66">
        <f t="shared" si="3"/>
        <v>14170</v>
      </c>
      <c r="J28" s="67">
        <f t="shared" si="3"/>
        <v>80</v>
      </c>
    </row>
    <row r="29" spans="1:10" ht="16.5" customHeight="1">
      <c r="A29" s="7"/>
      <c r="B29" s="16" t="s">
        <v>12</v>
      </c>
      <c r="C29" s="6">
        <f aca="true" t="shared" si="4" ref="C29:J29">SUM(C21:C25)</f>
        <v>15434</v>
      </c>
      <c r="D29" s="66">
        <f t="shared" si="4"/>
        <v>0</v>
      </c>
      <c r="E29" s="66">
        <f t="shared" si="4"/>
        <v>2995</v>
      </c>
      <c r="F29" s="66">
        <f t="shared" si="4"/>
        <v>1065</v>
      </c>
      <c r="G29" s="66">
        <f t="shared" si="4"/>
        <v>51</v>
      </c>
      <c r="H29" s="66">
        <f t="shared" si="4"/>
        <v>0</v>
      </c>
      <c r="I29" s="66">
        <f t="shared" si="4"/>
        <v>11268</v>
      </c>
      <c r="J29" s="67">
        <f t="shared" si="4"/>
        <v>55</v>
      </c>
    </row>
    <row r="30" spans="1:10" ht="16.5" customHeight="1">
      <c r="A30" s="7"/>
      <c r="B30" s="16" t="s">
        <v>13</v>
      </c>
      <c r="C30" s="6">
        <f aca="true" t="shared" si="5" ref="C30:J30">SUM(C22:C25)</f>
        <v>10458</v>
      </c>
      <c r="D30" s="66">
        <f t="shared" si="5"/>
        <v>0</v>
      </c>
      <c r="E30" s="66">
        <f t="shared" si="5"/>
        <v>1776</v>
      </c>
      <c r="F30" s="66">
        <f t="shared" si="5"/>
        <v>525</v>
      </c>
      <c r="G30" s="66">
        <f t="shared" si="5"/>
        <v>51</v>
      </c>
      <c r="H30" s="66">
        <f t="shared" si="5"/>
        <v>0</v>
      </c>
      <c r="I30" s="66">
        <f t="shared" si="5"/>
        <v>8106</v>
      </c>
      <c r="J30" s="67">
        <f t="shared" si="5"/>
        <v>0</v>
      </c>
    </row>
    <row r="31" spans="1:10" ht="16.5" customHeight="1">
      <c r="A31" s="7"/>
      <c r="B31" s="16" t="s">
        <v>14</v>
      </c>
      <c r="C31" s="6">
        <f aca="true" t="shared" si="6" ref="C31:J31">SUM(C23:C25)</f>
        <v>8353</v>
      </c>
      <c r="D31" s="66">
        <f t="shared" si="6"/>
        <v>0</v>
      </c>
      <c r="E31" s="66">
        <f t="shared" si="6"/>
        <v>1639</v>
      </c>
      <c r="F31" s="66">
        <f t="shared" si="6"/>
        <v>272</v>
      </c>
      <c r="G31" s="66">
        <f t="shared" si="6"/>
        <v>0</v>
      </c>
      <c r="H31" s="66">
        <f t="shared" si="6"/>
        <v>0</v>
      </c>
      <c r="I31" s="66">
        <f t="shared" si="6"/>
        <v>6442</v>
      </c>
      <c r="J31" s="67">
        <f t="shared" si="6"/>
        <v>0</v>
      </c>
    </row>
    <row r="32" spans="1:10" ht="16.5" customHeight="1">
      <c r="A32" s="7"/>
      <c r="B32" s="16" t="s">
        <v>15</v>
      </c>
      <c r="C32" s="19">
        <f aca="true" t="shared" si="7" ref="C32:J32">SUM(C24:C25)</f>
        <v>6567</v>
      </c>
      <c r="D32" s="66">
        <f t="shared" si="7"/>
        <v>0</v>
      </c>
      <c r="E32" s="66">
        <f t="shared" si="7"/>
        <v>1203</v>
      </c>
      <c r="F32" s="66">
        <f t="shared" si="7"/>
        <v>0</v>
      </c>
      <c r="G32" s="66">
        <f t="shared" si="7"/>
        <v>0</v>
      </c>
      <c r="H32" s="66">
        <f t="shared" si="7"/>
        <v>0</v>
      </c>
      <c r="I32" s="66">
        <f t="shared" si="7"/>
        <v>5364</v>
      </c>
      <c r="J32" s="67">
        <f t="shared" si="7"/>
        <v>0</v>
      </c>
    </row>
    <row r="33" spans="1:10" ht="6.75" customHeight="1">
      <c r="A33" s="7"/>
      <c r="B33" s="16"/>
      <c r="C33" s="6"/>
      <c r="D33" s="66"/>
      <c r="E33" s="66"/>
      <c r="F33" s="68"/>
      <c r="G33" s="69"/>
      <c r="H33" s="69"/>
      <c r="I33" s="69"/>
      <c r="J33" s="70"/>
    </row>
    <row r="34" spans="1:10" ht="15" customHeight="1">
      <c r="A34" s="7"/>
      <c r="B34" s="42" t="s">
        <v>25</v>
      </c>
      <c r="C34" s="6">
        <f>SUM(D34:J34)</f>
        <v>58438.99999999983</v>
      </c>
      <c r="D34" s="66">
        <v>3472.0000000000027</v>
      </c>
      <c r="E34" s="66">
        <v>40201.99999999982</v>
      </c>
      <c r="F34" s="68">
        <v>2571.999999999999</v>
      </c>
      <c r="G34" s="68">
        <v>8182.0000000000155</v>
      </c>
      <c r="H34" s="68">
        <v>0</v>
      </c>
      <c r="I34" s="68">
        <v>3250.000000000002</v>
      </c>
      <c r="J34" s="91">
        <v>761.0000000000002</v>
      </c>
    </row>
    <row r="35" spans="1:10" ht="15">
      <c r="A35" s="7"/>
      <c r="B35" s="16" t="s">
        <v>26</v>
      </c>
      <c r="C35" s="19">
        <f>SUM(D35:J35)</f>
        <v>9595</v>
      </c>
      <c r="D35" s="66" t="s">
        <v>148</v>
      </c>
      <c r="E35" s="66">
        <v>2879</v>
      </c>
      <c r="F35" s="68">
        <v>952</v>
      </c>
      <c r="G35" s="68" t="s">
        <v>148</v>
      </c>
      <c r="H35" s="68">
        <v>0</v>
      </c>
      <c r="I35" s="68">
        <v>5694.000000000001</v>
      </c>
      <c r="J35" s="91">
        <v>70</v>
      </c>
    </row>
    <row r="36" spans="1:10" ht="15">
      <c r="A36" s="7"/>
      <c r="B36" s="16" t="s">
        <v>27</v>
      </c>
      <c r="C36" s="19">
        <f>SUM(D36:J36)</f>
        <v>2105</v>
      </c>
      <c r="D36" s="66" t="s">
        <v>148</v>
      </c>
      <c r="E36" s="66">
        <v>137</v>
      </c>
      <c r="F36" s="68">
        <v>253</v>
      </c>
      <c r="G36" s="68">
        <v>51</v>
      </c>
      <c r="H36" s="68">
        <v>0</v>
      </c>
      <c r="I36" s="68">
        <v>1664.0000000000002</v>
      </c>
      <c r="J36" s="91" t="s">
        <v>148</v>
      </c>
    </row>
    <row r="37" spans="2:10" ht="15">
      <c r="B37" s="17" t="s">
        <v>28</v>
      </c>
      <c r="C37" s="18">
        <f>SUM(D37:J37)</f>
        <v>8353</v>
      </c>
      <c r="D37" s="95" t="s">
        <v>148</v>
      </c>
      <c r="E37" s="95">
        <v>1639</v>
      </c>
      <c r="F37" s="97">
        <v>272</v>
      </c>
      <c r="G37" s="97" t="s">
        <v>148</v>
      </c>
      <c r="H37" s="97">
        <v>0</v>
      </c>
      <c r="I37" s="97">
        <v>6441.999999999999</v>
      </c>
      <c r="J37" s="98" t="s">
        <v>148</v>
      </c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8515625" style="1" customWidth="1"/>
    <col min="4" max="10" width="9.7109375" style="1" customWidth="1"/>
    <col min="11" max="11" width="2.140625" style="1" customWidth="1"/>
    <col min="12" max="12" width="9.140625" style="1" customWidth="1"/>
    <col min="13" max="13" width="3.7109375" style="1" customWidth="1"/>
    <col min="14" max="14" width="15.7109375" style="1" customWidth="1"/>
    <col min="15" max="22" width="9.7109375" style="1" customWidth="1"/>
    <col min="23" max="23" width="3.710937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N1" s="7"/>
      <c r="O1" s="7"/>
      <c r="P1" s="7"/>
      <c r="Q1" s="7"/>
      <c r="R1" s="7"/>
    </row>
    <row r="2" spans="1:18" ht="15" customHeight="1">
      <c r="A2" s="7"/>
      <c r="B2" s="46" t="s">
        <v>90</v>
      </c>
      <c r="C2" s="46"/>
      <c r="D2" s="46"/>
      <c r="E2" s="46"/>
      <c r="F2" s="46"/>
      <c r="N2" s="46" t="s">
        <v>91</v>
      </c>
      <c r="O2" s="46"/>
      <c r="P2" s="46"/>
      <c r="Q2" s="46"/>
      <c r="R2" s="46"/>
    </row>
    <row r="3" spans="1:18" ht="15" customHeight="1">
      <c r="A3" s="7"/>
      <c r="B3" s="46" t="s">
        <v>167</v>
      </c>
      <c r="C3" s="46"/>
      <c r="D3" s="46"/>
      <c r="E3" s="46"/>
      <c r="F3" s="46"/>
      <c r="N3" s="46" t="s">
        <v>167</v>
      </c>
      <c r="O3" s="46"/>
      <c r="P3" s="46"/>
      <c r="Q3" s="46"/>
      <c r="R3" s="46"/>
    </row>
    <row r="4" spans="1:18" ht="15" customHeight="1">
      <c r="A4" s="7"/>
      <c r="B4" s="46"/>
      <c r="C4" s="46"/>
      <c r="D4" s="46"/>
      <c r="E4" s="46"/>
      <c r="F4" s="46"/>
      <c r="N4" s="46"/>
      <c r="O4" s="46"/>
      <c r="P4" s="46"/>
      <c r="Q4" s="46"/>
      <c r="R4" s="46"/>
    </row>
    <row r="5" spans="1:22" ht="15" customHeight="1">
      <c r="A5" s="7"/>
      <c r="B5" s="22"/>
      <c r="C5" s="105" t="s">
        <v>79</v>
      </c>
      <c r="D5" s="106"/>
      <c r="E5" s="106"/>
      <c r="F5" s="106"/>
      <c r="G5" s="106"/>
      <c r="H5" s="106"/>
      <c r="I5" s="106"/>
      <c r="J5" s="107"/>
      <c r="N5" s="22"/>
      <c r="O5" s="105" t="s">
        <v>79</v>
      </c>
      <c r="P5" s="106"/>
      <c r="Q5" s="106"/>
      <c r="R5" s="106"/>
      <c r="S5" s="106"/>
      <c r="T5" s="106"/>
      <c r="U5" s="106"/>
      <c r="V5" s="107"/>
    </row>
    <row r="6" spans="1:22" ht="53.25" customHeight="1">
      <c r="A6" s="7"/>
      <c r="B6" s="20" t="s">
        <v>5</v>
      </c>
      <c r="C6" s="47" t="s">
        <v>19</v>
      </c>
      <c r="D6" s="48" t="s">
        <v>45</v>
      </c>
      <c r="E6" s="49" t="s">
        <v>46</v>
      </c>
      <c r="F6" s="28" t="s">
        <v>47</v>
      </c>
      <c r="G6" s="50" t="s">
        <v>48</v>
      </c>
      <c r="H6" s="50" t="s">
        <v>49</v>
      </c>
      <c r="I6" s="59" t="s">
        <v>50</v>
      </c>
      <c r="J6" s="60" t="s">
        <v>35</v>
      </c>
      <c r="N6" s="20" t="s">
        <v>5</v>
      </c>
      <c r="O6" s="47" t="s">
        <v>19</v>
      </c>
      <c r="P6" s="48" t="s">
        <v>145</v>
      </c>
      <c r="Q6" s="49" t="s">
        <v>46</v>
      </c>
      <c r="R6" s="28" t="s">
        <v>47</v>
      </c>
      <c r="S6" s="50" t="s">
        <v>48</v>
      </c>
      <c r="T6" s="50" t="s">
        <v>49</v>
      </c>
      <c r="U6" s="59" t="s">
        <v>50</v>
      </c>
      <c r="V6" s="60" t="s">
        <v>35</v>
      </c>
    </row>
    <row r="7" spans="1:22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09"/>
      <c r="J7" s="110"/>
      <c r="N7" s="21"/>
      <c r="O7" s="108" t="s">
        <v>80</v>
      </c>
      <c r="P7" s="109"/>
      <c r="Q7" s="109"/>
      <c r="R7" s="109"/>
      <c r="S7" s="109"/>
      <c r="T7" s="109"/>
      <c r="U7" s="109"/>
      <c r="V7" s="110"/>
    </row>
    <row r="8" spans="1:22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  <c r="N8" s="16"/>
      <c r="O8" s="6"/>
      <c r="P8" s="6"/>
      <c r="Q8" s="6"/>
      <c r="R8" s="25"/>
      <c r="S8" s="26"/>
      <c r="T8" s="26"/>
      <c r="U8" s="26"/>
      <c r="V8" s="27"/>
    </row>
    <row r="9" spans="1:22" ht="15">
      <c r="A9" s="7"/>
      <c r="B9" s="16" t="s">
        <v>19</v>
      </c>
      <c r="C9" s="6">
        <f>SUM(C11:C25)</f>
        <v>78492</v>
      </c>
      <c r="D9" s="79">
        <f>SUM(D11:D25)</f>
        <v>3472</v>
      </c>
      <c r="E9" s="79">
        <f aca="true" t="shared" si="0" ref="E9:J9">SUM(E11:E25)</f>
        <v>44857</v>
      </c>
      <c r="F9" s="79">
        <f t="shared" si="0"/>
        <v>4049</v>
      </c>
      <c r="G9" s="79">
        <f t="shared" si="0"/>
        <v>8233</v>
      </c>
      <c r="H9" s="79">
        <f t="shared" si="0"/>
        <v>0</v>
      </c>
      <c r="I9" s="79">
        <f t="shared" si="0"/>
        <v>17050</v>
      </c>
      <c r="J9" s="80">
        <f t="shared" si="0"/>
        <v>831</v>
      </c>
      <c r="N9" s="16" t="s">
        <v>19</v>
      </c>
      <c r="O9" s="35">
        <f>C9/$C$9*100</f>
        <v>100</v>
      </c>
      <c r="P9" s="35">
        <f aca="true" t="shared" si="1" ref="P9:V9">D9/$C$9*100</f>
        <v>4.423380726698262</v>
      </c>
      <c r="Q9" s="35">
        <f t="shared" si="1"/>
        <v>57.14849921011058</v>
      </c>
      <c r="R9" s="35">
        <f t="shared" si="1"/>
        <v>5.158487489170871</v>
      </c>
      <c r="S9" s="35">
        <f t="shared" si="1"/>
        <v>10.48896702848698</v>
      </c>
      <c r="T9" s="35">
        <f t="shared" si="1"/>
        <v>0</v>
      </c>
      <c r="U9" s="35">
        <f t="shared" si="1"/>
        <v>21.721958925750396</v>
      </c>
      <c r="V9" s="36">
        <f t="shared" si="1"/>
        <v>1.0587066197829078</v>
      </c>
    </row>
    <row r="10" spans="1:22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N10" s="16"/>
      <c r="O10" s="6"/>
      <c r="P10" s="6"/>
      <c r="Q10" s="6"/>
      <c r="R10" s="23"/>
      <c r="S10" s="24"/>
      <c r="T10" s="24"/>
      <c r="U10" s="24"/>
      <c r="V10" s="29"/>
    </row>
    <row r="11" spans="1:22" ht="15">
      <c r="A11" s="7"/>
      <c r="B11" s="16" t="s">
        <v>9</v>
      </c>
      <c r="C11" s="6">
        <f>SUM(D11:J11)</f>
        <v>14428</v>
      </c>
      <c r="D11" s="66">
        <v>1676</v>
      </c>
      <c r="E11" s="66">
        <v>7408</v>
      </c>
      <c r="F11" s="66">
        <v>545</v>
      </c>
      <c r="G11" s="66">
        <v>3948</v>
      </c>
      <c r="H11" s="66">
        <v>0</v>
      </c>
      <c r="I11" s="66">
        <v>513</v>
      </c>
      <c r="J11" s="67">
        <v>338</v>
      </c>
      <c r="N11" s="16" t="s">
        <v>9</v>
      </c>
      <c r="O11" s="35">
        <f aca="true" t="shared" si="2" ref="O11:O25">C11/$C$9*100</f>
        <v>18.381491107374</v>
      </c>
      <c r="P11" s="35">
        <f aca="true" t="shared" si="3" ref="P11:P25">D11/$C$9*100</f>
        <v>2.13524945217347</v>
      </c>
      <c r="Q11" s="35">
        <f aca="true" t="shared" si="4" ref="Q11:Q25">E11/$C$9*100</f>
        <v>9.437904499821638</v>
      </c>
      <c r="R11" s="35">
        <f aca="true" t="shared" si="5" ref="R11:R25">F11/$C$9*100</f>
        <v>0.6943382765122561</v>
      </c>
      <c r="S11" s="35">
        <f aca="true" t="shared" si="6" ref="S11:S25">G11/$C$9*100</f>
        <v>5.0298119553585074</v>
      </c>
      <c r="T11" s="35">
        <f aca="true" t="shared" si="7" ref="T11:T25">H11/$C$9*100</f>
        <v>0</v>
      </c>
      <c r="U11" s="35">
        <f aca="true" t="shared" si="8" ref="U11:U25">I11/$C$9*100</f>
        <v>0.6535697905519033</v>
      </c>
      <c r="V11" s="36">
        <f aca="true" t="shared" si="9" ref="V11:V25">J11/$C$9*100</f>
        <v>0.43061713295622484</v>
      </c>
    </row>
    <row r="12" spans="1:22" ht="15">
      <c r="A12" s="7"/>
      <c r="B12" s="16">
        <v>2</v>
      </c>
      <c r="C12" s="6">
        <f aca="true" t="shared" si="10" ref="C12:C25">SUM(D12:J12)</f>
        <v>23598</v>
      </c>
      <c r="D12" s="66">
        <v>1352</v>
      </c>
      <c r="E12" s="66">
        <v>17706</v>
      </c>
      <c r="F12" s="66">
        <v>1010</v>
      </c>
      <c r="G12" s="66">
        <v>3104</v>
      </c>
      <c r="H12" s="66">
        <v>0</v>
      </c>
      <c r="I12" s="66">
        <v>186</v>
      </c>
      <c r="J12" s="67">
        <v>240</v>
      </c>
      <c r="N12" s="16">
        <v>2</v>
      </c>
      <c r="O12" s="35">
        <f t="shared" si="2"/>
        <v>30.064210365387556</v>
      </c>
      <c r="P12" s="35">
        <f t="shared" si="3"/>
        <v>1.7224685318248993</v>
      </c>
      <c r="Q12" s="35">
        <f t="shared" si="4"/>
        <v>22.557712887937626</v>
      </c>
      <c r="R12" s="35">
        <f t="shared" si="5"/>
        <v>1.2867553381236305</v>
      </c>
      <c r="S12" s="35">
        <f t="shared" si="6"/>
        <v>3.954543138154207</v>
      </c>
      <c r="T12" s="35">
        <f t="shared" si="7"/>
        <v>0</v>
      </c>
      <c r="U12" s="35">
        <f t="shared" si="8"/>
        <v>0.23696682464454977</v>
      </c>
      <c r="V12" s="36">
        <f t="shared" si="9"/>
        <v>0.3057636447026449</v>
      </c>
    </row>
    <row r="13" spans="1:22" ht="15">
      <c r="A13" s="7"/>
      <c r="B13" s="16">
        <v>3</v>
      </c>
      <c r="C13" s="6">
        <f t="shared" si="10"/>
        <v>8010</v>
      </c>
      <c r="D13" s="66">
        <v>300</v>
      </c>
      <c r="E13" s="66">
        <v>6432</v>
      </c>
      <c r="F13" s="66">
        <v>360</v>
      </c>
      <c r="G13" s="66">
        <v>654</v>
      </c>
      <c r="H13" s="66">
        <v>0</v>
      </c>
      <c r="I13" s="66">
        <v>165</v>
      </c>
      <c r="J13" s="67">
        <v>99</v>
      </c>
      <c r="N13" s="16">
        <v>3</v>
      </c>
      <c r="O13" s="35">
        <f t="shared" si="2"/>
        <v>10.204861641950771</v>
      </c>
      <c r="P13" s="35">
        <f t="shared" si="3"/>
        <v>0.38220455587830604</v>
      </c>
      <c r="Q13" s="35">
        <f t="shared" si="4"/>
        <v>8.194465678030882</v>
      </c>
      <c r="R13" s="35">
        <f t="shared" si="5"/>
        <v>0.45864546705396725</v>
      </c>
      <c r="S13" s="35">
        <f t="shared" si="6"/>
        <v>0.8332059318147073</v>
      </c>
      <c r="T13" s="35">
        <f t="shared" si="7"/>
        <v>0</v>
      </c>
      <c r="U13" s="35">
        <f t="shared" si="8"/>
        <v>0.21021250573306835</v>
      </c>
      <c r="V13" s="36">
        <f t="shared" si="9"/>
        <v>0.126127503439841</v>
      </c>
    </row>
    <row r="14" spans="1:22" ht="15">
      <c r="A14" s="7"/>
      <c r="B14" s="16">
        <v>4</v>
      </c>
      <c r="C14" s="6">
        <f t="shared" si="10"/>
        <v>4104</v>
      </c>
      <c r="D14" s="66">
        <v>84</v>
      </c>
      <c r="E14" s="66">
        <v>3336</v>
      </c>
      <c r="F14" s="66">
        <v>216</v>
      </c>
      <c r="G14" s="66">
        <v>228</v>
      </c>
      <c r="H14" s="66">
        <v>0</v>
      </c>
      <c r="I14" s="66">
        <v>216</v>
      </c>
      <c r="J14" s="67">
        <v>24</v>
      </c>
      <c r="N14" s="16">
        <v>4</v>
      </c>
      <c r="O14" s="35">
        <f t="shared" si="2"/>
        <v>5.228558324415227</v>
      </c>
      <c r="P14" s="35">
        <f t="shared" si="3"/>
        <v>0.10701727564592571</v>
      </c>
      <c r="Q14" s="35">
        <f t="shared" si="4"/>
        <v>4.250114661366763</v>
      </c>
      <c r="R14" s="35">
        <f t="shared" si="5"/>
        <v>0.27518728023238037</v>
      </c>
      <c r="S14" s="35">
        <f t="shared" si="6"/>
        <v>0.2904754624675126</v>
      </c>
      <c r="T14" s="35">
        <f t="shared" si="7"/>
        <v>0</v>
      </c>
      <c r="U14" s="35">
        <f t="shared" si="8"/>
        <v>0.27518728023238037</v>
      </c>
      <c r="V14" s="36">
        <f t="shared" si="9"/>
        <v>0.030576364470264485</v>
      </c>
    </row>
    <row r="15" spans="1:22" ht="15">
      <c r="A15" s="7"/>
      <c r="B15" s="16" t="s">
        <v>20</v>
      </c>
      <c r="C15" s="6">
        <f t="shared" si="10"/>
        <v>2360</v>
      </c>
      <c r="D15" s="66">
        <v>45</v>
      </c>
      <c r="E15" s="66">
        <v>1845</v>
      </c>
      <c r="F15" s="66">
        <v>155</v>
      </c>
      <c r="G15" s="66">
        <v>95</v>
      </c>
      <c r="H15" s="66">
        <v>0</v>
      </c>
      <c r="I15" s="66">
        <v>210</v>
      </c>
      <c r="J15" s="67">
        <v>10</v>
      </c>
      <c r="N15" s="16" t="s">
        <v>20</v>
      </c>
      <c r="O15" s="35">
        <f t="shared" si="2"/>
        <v>3.006675839576008</v>
      </c>
      <c r="P15" s="35">
        <f t="shared" si="3"/>
        <v>0.057330683381745906</v>
      </c>
      <c r="Q15" s="35">
        <f t="shared" si="4"/>
        <v>2.350558018651582</v>
      </c>
      <c r="R15" s="35">
        <f t="shared" si="5"/>
        <v>0.1974723538704581</v>
      </c>
      <c r="S15" s="35">
        <f t="shared" si="6"/>
        <v>0.12103144269479693</v>
      </c>
      <c r="T15" s="35">
        <f t="shared" si="7"/>
        <v>0</v>
      </c>
      <c r="U15" s="35">
        <f t="shared" si="8"/>
        <v>0.26754318911481423</v>
      </c>
      <c r="V15" s="36">
        <f t="shared" si="9"/>
        <v>0.012740151862610202</v>
      </c>
    </row>
    <row r="16" spans="1:22" ht="15">
      <c r="A16" s="7"/>
      <c r="B16" s="16" t="s">
        <v>21</v>
      </c>
      <c r="C16" s="6">
        <f t="shared" si="10"/>
        <v>1650</v>
      </c>
      <c r="D16" s="66" t="s">
        <v>148</v>
      </c>
      <c r="E16" s="66">
        <v>1206</v>
      </c>
      <c r="F16" s="66">
        <v>72</v>
      </c>
      <c r="G16" s="66">
        <v>108</v>
      </c>
      <c r="H16" s="66">
        <v>0</v>
      </c>
      <c r="I16" s="66">
        <v>252</v>
      </c>
      <c r="J16" s="67">
        <v>12</v>
      </c>
      <c r="N16" s="16" t="s">
        <v>21</v>
      </c>
      <c r="O16" s="35">
        <f t="shared" si="2"/>
        <v>2.1021250573306833</v>
      </c>
      <c r="P16" s="35">
        <f t="shared" si="3"/>
        <v>0</v>
      </c>
      <c r="Q16" s="35">
        <f t="shared" si="4"/>
        <v>1.5364623146307905</v>
      </c>
      <c r="R16" s="35">
        <f t="shared" si="5"/>
        <v>0.09172909341079345</v>
      </c>
      <c r="S16" s="35">
        <f t="shared" si="6"/>
        <v>0.13759364011619019</v>
      </c>
      <c r="T16" s="35">
        <f t="shared" si="7"/>
        <v>0</v>
      </c>
      <c r="U16" s="35">
        <f t="shared" si="8"/>
        <v>0.32105182693777706</v>
      </c>
      <c r="V16" s="36">
        <f t="shared" si="9"/>
        <v>0.015288182235132243</v>
      </c>
    </row>
    <row r="17" spans="1:22" ht="15">
      <c r="A17" s="7"/>
      <c r="B17" s="16" t="s">
        <v>22</v>
      </c>
      <c r="C17" s="6">
        <f t="shared" si="10"/>
        <v>1456</v>
      </c>
      <c r="D17" s="66">
        <v>7</v>
      </c>
      <c r="E17" s="66">
        <v>903</v>
      </c>
      <c r="F17" s="66">
        <v>35</v>
      </c>
      <c r="G17" s="66">
        <v>28</v>
      </c>
      <c r="H17" s="66">
        <v>0</v>
      </c>
      <c r="I17" s="66">
        <v>455</v>
      </c>
      <c r="J17" s="67">
        <v>28</v>
      </c>
      <c r="N17" s="16" t="s">
        <v>22</v>
      </c>
      <c r="O17" s="35">
        <f t="shared" si="2"/>
        <v>1.8549661111960454</v>
      </c>
      <c r="P17" s="35">
        <f t="shared" si="3"/>
        <v>0.008918106303827143</v>
      </c>
      <c r="Q17" s="35">
        <f t="shared" si="4"/>
        <v>1.1504357131937013</v>
      </c>
      <c r="R17" s="35">
        <f t="shared" si="5"/>
        <v>0.04459053151913571</v>
      </c>
      <c r="S17" s="35">
        <f t="shared" si="6"/>
        <v>0.03567242521530857</v>
      </c>
      <c r="T17" s="35">
        <f t="shared" si="7"/>
        <v>0</v>
      </c>
      <c r="U17" s="35">
        <f t="shared" si="8"/>
        <v>0.5796769097487642</v>
      </c>
      <c r="V17" s="36">
        <f t="shared" si="9"/>
        <v>0.03567242521530857</v>
      </c>
    </row>
    <row r="18" spans="1:22" ht="15">
      <c r="A18" s="7"/>
      <c r="B18" s="16" t="s">
        <v>23</v>
      </c>
      <c r="C18" s="6">
        <f t="shared" si="10"/>
        <v>1192</v>
      </c>
      <c r="D18" s="66">
        <v>8</v>
      </c>
      <c r="E18" s="66">
        <v>624</v>
      </c>
      <c r="F18" s="66">
        <v>56</v>
      </c>
      <c r="G18" s="66">
        <v>8</v>
      </c>
      <c r="H18" s="66">
        <v>0</v>
      </c>
      <c r="I18" s="66">
        <v>496</v>
      </c>
      <c r="J18" s="67" t="s">
        <v>148</v>
      </c>
      <c r="N18" s="16" t="s">
        <v>23</v>
      </c>
      <c r="O18" s="35">
        <f t="shared" si="2"/>
        <v>1.5186261020231362</v>
      </c>
      <c r="P18" s="35">
        <f t="shared" si="3"/>
        <v>0.010192121490088163</v>
      </c>
      <c r="Q18" s="35">
        <f t="shared" si="4"/>
        <v>0.7949854762268767</v>
      </c>
      <c r="R18" s="35">
        <f t="shared" si="5"/>
        <v>0.07134485043061714</v>
      </c>
      <c r="S18" s="35">
        <f t="shared" si="6"/>
        <v>0.010192121490088163</v>
      </c>
      <c r="T18" s="35">
        <f t="shared" si="7"/>
        <v>0</v>
      </c>
      <c r="U18" s="35">
        <f t="shared" si="8"/>
        <v>0.631911532385466</v>
      </c>
      <c r="V18" s="36">
        <f t="shared" si="9"/>
        <v>0</v>
      </c>
    </row>
    <row r="19" spans="1:22" ht="15">
      <c r="A19" s="7"/>
      <c r="B19" s="16" t="s">
        <v>24</v>
      </c>
      <c r="C19" s="6">
        <f t="shared" si="10"/>
        <v>801</v>
      </c>
      <c r="D19" s="66" t="s">
        <v>148</v>
      </c>
      <c r="E19" s="66">
        <v>342</v>
      </c>
      <c r="F19" s="66">
        <v>63</v>
      </c>
      <c r="G19" s="66">
        <v>9</v>
      </c>
      <c r="H19" s="66">
        <v>0</v>
      </c>
      <c r="I19" s="66">
        <v>387</v>
      </c>
      <c r="J19" s="67" t="s">
        <v>148</v>
      </c>
      <c r="N19" s="16" t="s">
        <v>24</v>
      </c>
      <c r="O19" s="35">
        <f t="shared" si="2"/>
        <v>1.0204861641950773</v>
      </c>
      <c r="P19" s="35">
        <f t="shared" si="3"/>
        <v>0</v>
      </c>
      <c r="Q19" s="35">
        <f t="shared" si="4"/>
        <v>0.4357131937012689</v>
      </c>
      <c r="R19" s="35">
        <f t="shared" si="5"/>
        <v>0.08026295673444427</v>
      </c>
      <c r="S19" s="35">
        <f t="shared" si="6"/>
        <v>0.011466136676349182</v>
      </c>
      <c r="T19" s="35">
        <f t="shared" si="7"/>
        <v>0</v>
      </c>
      <c r="U19" s="35">
        <f t="shared" si="8"/>
        <v>0.49304387708301484</v>
      </c>
      <c r="V19" s="36">
        <f t="shared" si="9"/>
        <v>0</v>
      </c>
    </row>
    <row r="20" spans="1:22" ht="15">
      <c r="A20" s="7"/>
      <c r="B20" s="16" t="s">
        <v>0</v>
      </c>
      <c r="C20" s="6">
        <f t="shared" si="10"/>
        <v>5459</v>
      </c>
      <c r="D20" s="66" t="s">
        <v>148</v>
      </c>
      <c r="E20" s="66">
        <v>2059.9999999999995</v>
      </c>
      <c r="F20" s="66">
        <v>472.00000000000006</v>
      </c>
      <c r="G20" s="66" t="s">
        <v>148</v>
      </c>
      <c r="H20" s="66">
        <v>0</v>
      </c>
      <c r="I20" s="66">
        <v>2902.0000000000005</v>
      </c>
      <c r="J20" s="67">
        <v>25</v>
      </c>
      <c r="N20" s="16" t="s">
        <v>0</v>
      </c>
      <c r="O20" s="35">
        <f t="shared" si="2"/>
        <v>6.95484890179891</v>
      </c>
      <c r="P20" s="35">
        <f t="shared" si="3"/>
        <v>0</v>
      </c>
      <c r="Q20" s="35">
        <f t="shared" si="4"/>
        <v>2.624471283697701</v>
      </c>
      <c r="R20" s="35">
        <f t="shared" si="5"/>
        <v>0.6013351679152016</v>
      </c>
      <c r="S20" s="35">
        <f t="shared" si="6"/>
        <v>0</v>
      </c>
      <c r="T20" s="35">
        <f t="shared" si="7"/>
        <v>0</v>
      </c>
      <c r="U20" s="35">
        <f t="shared" si="8"/>
        <v>3.697192070529481</v>
      </c>
      <c r="V20" s="36">
        <f t="shared" si="9"/>
        <v>0.031850379656525506</v>
      </c>
    </row>
    <row r="21" spans="1:22" ht="15">
      <c r="A21" s="7"/>
      <c r="B21" s="16" t="s">
        <v>1</v>
      </c>
      <c r="C21" s="6">
        <f t="shared" si="10"/>
        <v>4976</v>
      </c>
      <c r="D21" s="66" t="s">
        <v>148</v>
      </c>
      <c r="E21" s="66">
        <v>1219.0000000000002</v>
      </c>
      <c r="F21" s="66">
        <v>540</v>
      </c>
      <c r="G21" s="66" t="s">
        <v>148</v>
      </c>
      <c r="H21" s="66">
        <v>0</v>
      </c>
      <c r="I21" s="66">
        <v>3161.9999999999995</v>
      </c>
      <c r="J21" s="67">
        <v>55</v>
      </c>
      <c r="N21" s="16" t="s">
        <v>1</v>
      </c>
      <c r="O21" s="35">
        <f t="shared" si="2"/>
        <v>6.339499566834837</v>
      </c>
      <c r="P21" s="35">
        <f t="shared" si="3"/>
        <v>0</v>
      </c>
      <c r="Q21" s="35">
        <f t="shared" si="4"/>
        <v>1.553024512052184</v>
      </c>
      <c r="R21" s="35">
        <f t="shared" si="5"/>
        <v>0.6879682005809509</v>
      </c>
      <c r="S21" s="35">
        <f t="shared" si="6"/>
        <v>0</v>
      </c>
      <c r="T21" s="35">
        <f t="shared" si="7"/>
        <v>0</v>
      </c>
      <c r="U21" s="35">
        <f t="shared" si="8"/>
        <v>4.028436018957345</v>
      </c>
      <c r="V21" s="36">
        <f t="shared" si="9"/>
        <v>0.07007083524435612</v>
      </c>
    </row>
    <row r="22" spans="1:22" ht="15">
      <c r="A22" s="7"/>
      <c r="B22" s="16" t="s">
        <v>2</v>
      </c>
      <c r="C22" s="6">
        <f t="shared" si="10"/>
        <v>2105</v>
      </c>
      <c r="D22" s="66" t="s">
        <v>148</v>
      </c>
      <c r="E22" s="66">
        <v>137</v>
      </c>
      <c r="F22" s="66">
        <v>253</v>
      </c>
      <c r="G22" s="66">
        <v>51</v>
      </c>
      <c r="H22" s="66">
        <v>0</v>
      </c>
      <c r="I22" s="66">
        <v>1664.0000000000002</v>
      </c>
      <c r="J22" s="67" t="s">
        <v>148</v>
      </c>
      <c r="N22" s="16" t="s">
        <v>2</v>
      </c>
      <c r="O22" s="35">
        <f t="shared" si="2"/>
        <v>2.6818019670794477</v>
      </c>
      <c r="P22" s="35">
        <f t="shared" si="3"/>
        <v>0</v>
      </c>
      <c r="Q22" s="35">
        <f t="shared" si="4"/>
        <v>0.1745400805177598</v>
      </c>
      <c r="R22" s="35">
        <f t="shared" si="5"/>
        <v>0.32232584212403814</v>
      </c>
      <c r="S22" s="35">
        <f t="shared" si="6"/>
        <v>0.06497477449931204</v>
      </c>
      <c r="T22" s="35">
        <f t="shared" si="7"/>
        <v>0</v>
      </c>
      <c r="U22" s="35">
        <f t="shared" si="8"/>
        <v>2.119961269938338</v>
      </c>
      <c r="V22" s="36">
        <f t="shared" si="9"/>
        <v>0</v>
      </c>
    </row>
    <row r="23" spans="1:22" ht="15">
      <c r="A23" s="7"/>
      <c r="B23" s="16" t="s">
        <v>3</v>
      </c>
      <c r="C23" s="6">
        <f t="shared" si="10"/>
        <v>1786</v>
      </c>
      <c r="D23" s="66" t="s">
        <v>148</v>
      </c>
      <c r="E23" s="66">
        <v>436</v>
      </c>
      <c r="F23" s="66">
        <v>272</v>
      </c>
      <c r="G23" s="66" t="s">
        <v>148</v>
      </c>
      <c r="H23" s="66">
        <v>0</v>
      </c>
      <c r="I23" s="66">
        <v>1078</v>
      </c>
      <c r="J23" s="67" t="s">
        <v>148</v>
      </c>
      <c r="N23" s="16" t="s">
        <v>3</v>
      </c>
      <c r="O23" s="35">
        <f t="shared" si="2"/>
        <v>2.275391122662182</v>
      </c>
      <c r="P23" s="35">
        <f t="shared" si="3"/>
        <v>0</v>
      </c>
      <c r="Q23" s="35">
        <f t="shared" si="4"/>
        <v>0.5554706212098048</v>
      </c>
      <c r="R23" s="35">
        <f t="shared" si="5"/>
        <v>0.3465321306629975</v>
      </c>
      <c r="S23" s="35">
        <f t="shared" si="6"/>
        <v>0</v>
      </c>
      <c r="T23" s="35">
        <f t="shared" si="7"/>
        <v>0</v>
      </c>
      <c r="U23" s="35">
        <f t="shared" si="8"/>
        <v>1.3733883707893797</v>
      </c>
      <c r="V23" s="36">
        <f t="shared" si="9"/>
        <v>0</v>
      </c>
    </row>
    <row r="24" spans="1:22" ht="15">
      <c r="A24" s="7"/>
      <c r="B24" s="16" t="s">
        <v>4</v>
      </c>
      <c r="C24" s="6">
        <f t="shared" si="10"/>
        <v>1598</v>
      </c>
      <c r="D24" s="66" t="s">
        <v>148</v>
      </c>
      <c r="E24" s="66" t="s">
        <v>148</v>
      </c>
      <c r="F24" s="66" t="s">
        <v>148</v>
      </c>
      <c r="G24" s="66" t="s">
        <v>148</v>
      </c>
      <c r="H24" s="66">
        <v>0</v>
      </c>
      <c r="I24" s="66">
        <v>1598</v>
      </c>
      <c r="J24" s="67" t="s">
        <v>148</v>
      </c>
      <c r="N24" s="16" t="s">
        <v>4</v>
      </c>
      <c r="O24" s="35">
        <f t="shared" si="2"/>
        <v>2.03587626764511</v>
      </c>
      <c r="P24" s="35">
        <f t="shared" si="3"/>
        <v>0</v>
      </c>
      <c r="Q24" s="35">
        <f t="shared" si="4"/>
        <v>0</v>
      </c>
      <c r="R24" s="35">
        <f t="shared" si="5"/>
        <v>0</v>
      </c>
      <c r="S24" s="35">
        <f t="shared" si="6"/>
        <v>0</v>
      </c>
      <c r="T24" s="35">
        <f t="shared" si="7"/>
        <v>0</v>
      </c>
      <c r="U24" s="35">
        <f t="shared" si="8"/>
        <v>2.03587626764511</v>
      </c>
      <c r="V24" s="36">
        <f t="shared" si="9"/>
        <v>0</v>
      </c>
    </row>
    <row r="25" spans="1:22" ht="15">
      <c r="A25" s="7"/>
      <c r="B25" s="16" t="s">
        <v>18</v>
      </c>
      <c r="C25" s="6">
        <f t="shared" si="10"/>
        <v>4969</v>
      </c>
      <c r="D25" s="66" t="s">
        <v>148</v>
      </c>
      <c r="E25" s="66">
        <v>1203</v>
      </c>
      <c r="F25" s="66" t="s">
        <v>148</v>
      </c>
      <c r="G25" s="66" t="s">
        <v>148</v>
      </c>
      <c r="H25" s="66">
        <v>0</v>
      </c>
      <c r="I25" s="66">
        <v>3766</v>
      </c>
      <c r="J25" s="67" t="s">
        <v>148</v>
      </c>
      <c r="N25" s="16" t="s">
        <v>18</v>
      </c>
      <c r="O25" s="35">
        <f t="shared" si="2"/>
        <v>6.330581460531009</v>
      </c>
      <c r="P25" s="35">
        <f t="shared" si="3"/>
        <v>0</v>
      </c>
      <c r="Q25" s="35">
        <f t="shared" si="4"/>
        <v>1.5326402690720073</v>
      </c>
      <c r="R25" s="35">
        <f t="shared" si="5"/>
        <v>0</v>
      </c>
      <c r="S25" s="35">
        <f t="shared" si="6"/>
        <v>0</v>
      </c>
      <c r="T25" s="35">
        <f t="shared" si="7"/>
        <v>0</v>
      </c>
      <c r="U25" s="35">
        <f t="shared" si="8"/>
        <v>4.797941191459002</v>
      </c>
      <c r="V25" s="36">
        <f t="shared" si="9"/>
        <v>0</v>
      </c>
    </row>
    <row r="26" spans="1:22" ht="6.75" customHeight="1">
      <c r="A26" s="7"/>
      <c r="B26" s="16"/>
      <c r="C26" s="6"/>
      <c r="D26" s="66"/>
      <c r="E26" s="66"/>
      <c r="F26" s="68"/>
      <c r="G26" s="69"/>
      <c r="H26" s="69"/>
      <c r="I26" s="69"/>
      <c r="J26" s="70"/>
      <c r="N26" s="16"/>
      <c r="O26" s="6"/>
      <c r="P26" s="6"/>
      <c r="Q26" s="6"/>
      <c r="R26" s="23"/>
      <c r="S26" s="24"/>
      <c r="T26" s="24"/>
      <c r="U26" s="24"/>
      <c r="V26" s="29"/>
    </row>
    <row r="27" spans="1:22" ht="16.5" customHeight="1">
      <c r="A27" s="7"/>
      <c r="B27" s="41" t="s">
        <v>10</v>
      </c>
      <c r="C27" s="6">
        <f aca="true" t="shared" si="11" ref="C27:J27">SUM(C15:C25)</f>
        <v>28352</v>
      </c>
      <c r="D27" s="66">
        <f t="shared" si="11"/>
        <v>60</v>
      </c>
      <c r="E27" s="66">
        <f t="shared" si="11"/>
        <v>9975</v>
      </c>
      <c r="F27" s="66">
        <f t="shared" si="11"/>
        <v>1918</v>
      </c>
      <c r="G27" s="66">
        <f t="shared" si="11"/>
        <v>299</v>
      </c>
      <c r="H27" s="66">
        <f t="shared" si="11"/>
        <v>0</v>
      </c>
      <c r="I27" s="66">
        <f t="shared" si="11"/>
        <v>15970</v>
      </c>
      <c r="J27" s="67">
        <f t="shared" si="11"/>
        <v>130</v>
      </c>
      <c r="N27" s="41" t="s">
        <v>10</v>
      </c>
      <c r="O27" s="35">
        <f aca="true" t="shared" si="12" ref="O27:O32">C27/$C$9*100</f>
        <v>36.12087856087244</v>
      </c>
      <c r="P27" s="35">
        <f aca="true" t="shared" si="13" ref="P27:P32">D27/$C$9*100</f>
        <v>0.07644091117566122</v>
      </c>
      <c r="Q27" s="35">
        <f aca="true" t="shared" si="14" ref="Q27:Q32">E27/$C$9*100</f>
        <v>12.708301482953676</v>
      </c>
      <c r="R27" s="35">
        <f aca="true" t="shared" si="15" ref="R27:R32">F27/$C$9*100</f>
        <v>2.443561127248637</v>
      </c>
      <c r="S27" s="35">
        <f aca="true" t="shared" si="16" ref="S27:S32">G27/$C$9*100</f>
        <v>0.38093054069204507</v>
      </c>
      <c r="T27" s="35">
        <f aca="true" t="shared" si="17" ref="T27:T32">H27/$C$9*100</f>
        <v>0</v>
      </c>
      <c r="U27" s="35">
        <f aca="true" t="shared" si="18" ref="U27:U32">I27/$C$9*100</f>
        <v>20.34602252458849</v>
      </c>
      <c r="V27" s="36">
        <f aca="true" t="shared" si="19" ref="V27:V32">J27/$C$9*100</f>
        <v>0.16562197421393263</v>
      </c>
    </row>
    <row r="28" spans="1:22" ht="16.5" customHeight="1">
      <c r="A28" s="7"/>
      <c r="B28" s="16" t="s">
        <v>11</v>
      </c>
      <c r="C28" s="6">
        <f aca="true" t="shared" si="20" ref="C28:J28">SUM(C20:C25)</f>
        <v>20893</v>
      </c>
      <c r="D28" s="66">
        <f t="shared" si="20"/>
        <v>0</v>
      </c>
      <c r="E28" s="66">
        <f t="shared" si="20"/>
        <v>5055</v>
      </c>
      <c r="F28" s="66">
        <f t="shared" si="20"/>
        <v>1537</v>
      </c>
      <c r="G28" s="66">
        <f t="shared" si="20"/>
        <v>51</v>
      </c>
      <c r="H28" s="66">
        <f t="shared" si="20"/>
        <v>0</v>
      </c>
      <c r="I28" s="66">
        <f t="shared" si="20"/>
        <v>14170</v>
      </c>
      <c r="J28" s="67">
        <f t="shared" si="20"/>
        <v>80</v>
      </c>
      <c r="N28" s="16" t="s">
        <v>11</v>
      </c>
      <c r="O28" s="35">
        <f t="shared" si="12"/>
        <v>26.6179992865515</v>
      </c>
      <c r="P28" s="35">
        <f t="shared" si="13"/>
        <v>0</v>
      </c>
      <c r="Q28" s="35">
        <f t="shared" si="14"/>
        <v>6.440146766549456</v>
      </c>
      <c r="R28" s="35">
        <f t="shared" si="15"/>
        <v>1.9581613412831882</v>
      </c>
      <c r="S28" s="35">
        <f t="shared" si="16"/>
        <v>0.06497477449931204</v>
      </c>
      <c r="T28" s="35">
        <f t="shared" si="17"/>
        <v>0</v>
      </c>
      <c r="U28" s="35">
        <f t="shared" si="18"/>
        <v>18.05279518931866</v>
      </c>
      <c r="V28" s="36">
        <f t="shared" si="19"/>
        <v>0.10192121490088162</v>
      </c>
    </row>
    <row r="29" spans="1:22" ht="16.5" customHeight="1">
      <c r="A29" s="7"/>
      <c r="B29" s="16" t="s">
        <v>12</v>
      </c>
      <c r="C29" s="6">
        <f aca="true" t="shared" si="21" ref="C29:J29">SUM(C21:C25)</f>
        <v>15434</v>
      </c>
      <c r="D29" s="66">
        <f t="shared" si="21"/>
        <v>0</v>
      </c>
      <c r="E29" s="66">
        <f t="shared" si="21"/>
        <v>2995</v>
      </c>
      <c r="F29" s="66">
        <f t="shared" si="21"/>
        <v>1065</v>
      </c>
      <c r="G29" s="66">
        <f t="shared" si="21"/>
        <v>51</v>
      </c>
      <c r="H29" s="66">
        <f t="shared" si="21"/>
        <v>0</v>
      </c>
      <c r="I29" s="66">
        <f t="shared" si="21"/>
        <v>11268</v>
      </c>
      <c r="J29" s="67">
        <f t="shared" si="21"/>
        <v>55</v>
      </c>
      <c r="N29" s="16" t="s">
        <v>12</v>
      </c>
      <c r="O29" s="35">
        <f t="shared" si="12"/>
        <v>19.663150384752587</v>
      </c>
      <c r="P29" s="35">
        <f t="shared" si="13"/>
        <v>0</v>
      </c>
      <c r="Q29" s="35">
        <f t="shared" si="14"/>
        <v>3.8156754828517556</v>
      </c>
      <c r="R29" s="35">
        <f t="shared" si="15"/>
        <v>1.3568261733679865</v>
      </c>
      <c r="S29" s="35">
        <f t="shared" si="16"/>
        <v>0.06497477449931204</v>
      </c>
      <c r="T29" s="35">
        <f t="shared" si="17"/>
        <v>0</v>
      </c>
      <c r="U29" s="35">
        <f t="shared" si="18"/>
        <v>14.355603118789176</v>
      </c>
      <c r="V29" s="36">
        <f t="shared" si="19"/>
        <v>0.07007083524435612</v>
      </c>
    </row>
    <row r="30" spans="1:22" ht="16.5" customHeight="1">
      <c r="A30" s="7"/>
      <c r="B30" s="16" t="s">
        <v>13</v>
      </c>
      <c r="C30" s="6">
        <f aca="true" t="shared" si="22" ref="C30:J30">SUM(C22:C25)</f>
        <v>10458</v>
      </c>
      <c r="D30" s="66">
        <f t="shared" si="22"/>
        <v>0</v>
      </c>
      <c r="E30" s="66">
        <f t="shared" si="22"/>
        <v>1776</v>
      </c>
      <c r="F30" s="66">
        <f t="shared" si="22"/>
        <v>525</v>
      </c>
      <c r="G30" s="66">
        <f t="shared" si="22"/>
        <v>51</v>
      </c>
      <c r="H30" s="66">
        <f t="shared" si="22"/>
        <v>0</v>
      </c>
      <c r="I30" s="66">
        <f t="shared" si="22"/>
        <v>8106</v>
      </c>
      <c r="J30" s="67">
        <f t="shared" si="22"/>
        <v>0</v>
      </c>
      <c r="N30" s="16" t="s">
        <v>13</v>
      </c>
      <c r="O30" s="35">
        <f t="shared" si="12"/>
        <v>13.32365081791775</v>
      </c>
      <c r="P30" s="35">
        <f t="shared" si="13"/>
        <v>0</v>
      </c>
      <c r="Q30" s="35">
        <f t="shared" si="14"/>
        <v>2.262650970799572</v>
      </c>
      <c r="R30" s="35">
        <f t="shared" si="15"/>
        <v>0.6688579727870356</v>
      </c>
      <c r="S30" s="35">
        <f t="shared" si="16"/>
        <v>0.06497477449931204</v>
      </c>
      <c r="T30" s="35">
        <f t="shared" si="17"/>
        <v>0</v>
      </c>
      <c r="U30" s="35">
        <f t="shared" si="18"/>
        <v>10.32716709983183</v>
      </c>
      <c r="V30" s="36">
        <f t="shared" si="19"/>
        <v>0</v>
      </c>
    </row>
    <row r="31" spans="1:22" ht="16.5" customHeight="1">
      <c r="A31" s="7"/>
      <c r="B31" s="16" t="s">
        <v>14</v>
      </c>
      <c r="C31" s="6">
        <f aca="true" t="shared" si="23" ref="C31:J31">SUM(C23:C25)</f>
        <v>8353</v>
      </c>
      <c r="D31" s="66">
        <f t="shared" si="23"/>
        <v>0</v>
      </c>
      <c r="E31" s="66">
        <f t="shared" si="23"/>
        <v>1639</v>
      </c>
      <c r="F31" s="66">
        <f t="shared" si="23"/>
        <v>272</v>
      </c>
      <c r="G31" s="66">
        <f t="shared" si="23"/>
        <v>0</v>
      </c>
      <c r="H31" s="66">
        <f t="shared" si="23"/>
        <v>0</v>
      </c>
      <c r="I31" s="66">
        <f t="shared" si="23"/>
        <v>6442</v>
      </c>
      <c r="J31" s="67">
        <f t="shared" si="23"/>
        <v>0</v>
      </c>
      <c r="N31" s="16" t="s">
        <v>14</v>
      </c>
      <c r="O31" s="35">
        <f t="shared" si="12"/>
        <v>10.641848850838302</v>
      </c>
      <c r="P31" s="35">
        <f t="shared" si="13"/>
        <v>0</v>
      </c>
      <c r="Q31" s="35">
        <f t="shared" si="14"/>
        <v>2.088110890281812</v>
      </c>
      <c r="R31" s="35">
        <f t="shared" si="15"/>
        <v>0.3465321306629975</v>
      </c>
      <c r="S31" s="35">
        <f t="shared" si="16"/>
        <v>0</v>
      </c>
      <c r="T31" s="35">
        <f t="shared" si="17"/>
        <v>0</v>
      </c>
      <c r="U31" s="35">
        <f t="shared" si="18"/>
        <v>8.207205829893493</v>
      </c>
      <c r="V31" s="36">
        <f t="shared" si="19"/>
        <v>0</v>
      </c>
    </row>
    <row r="32" spans="1:22" ht="16.5" customHeight="1">
      <c r="A32" s="7"/>
      <c r="B32" s="16" t="s">
        <v>15</v>
      </c>
      <c r="C32" s="19">
        <f aca="true" t="shared" si="24" ref="C32:J32">SUM(C24:C25)</f>
        <v>6567</v>
      </c>
      <c r="D32" s="66">
        <f t="shared" si="24"/>
        <v>0</v>
      </c>
      <c r="E32" s="66">
        <f t="shared" si="24"/>
        <v>1203</v>
      </c>
      <c r="F32" s="66">
        <f t="shared" si="24"/>
        <v>0</v>
      </c>
      <c r="G32" s="66">
        <f t="shared" si="24"/>
        <v>0</v>
      </c>
      <c r="H32" s="66">
        <f t="shared" si="24"/>
        <v>0</v>
      </c>
      <c r="I32" s="66">
        <f t="shared" si="24"/>
        <v>5364</v>
      </c>
      <c r="J32" s="67">
        <f t="shared" si="24"/>
        <v>0</v>
      </c>
      <c r="N32" s="16" t="s">
        <v>15</v>
      </c>
      <c r="O32" s="35">
        <f t="shared" si="12"/>
        <v>8.36645772817612</v>
      </c>
      <c r="P32" s="35">
        <f t="shared" si="13"/>
        <v>0</v>
      </c>
      <c r="Q32" s="35">
        <f t="shared" si="14"/>
        <v>1.5326402690720073</v>
      </c>
      <c r="R32" s="35">
        <f t="shared" si="15"/>
        <v>0</v>
      </c>
      <c r="S32" s="35">
        <f t="shared" si="16"/>
        <v>0</v>
      </c>
      <c r="T32" s="35">
        <f t="shared" si="17"/>
        <v>0</v>
      </c>
      <c r="U32" s="35">
        <f t="shared" si="18"/>
        <v>6.833817459104112</v>
      </c>
      <c r="V32" s="36">
        <f t="shared" si="19"/>
        <v>0</v>
      </c>
    </row>
    <row r="33" spans="1:22" ht="6.75" customHeight="1">
      <c r="A33" s="7"/>
      <c r="B33" s="16"/>
      <c r="C33" s="6"/>
      <c r="D33" s="66"/>
      <c r="E33" s="66"/>
      <c r="F33" s="68"/>
      <c r="G33" s="69"/>
      <c r="H33" s="69"/>
      <c r="I33" s="69"/>
      <c r="J33" s="70"/>
      <c r="N33" s="16"/>
      <c r="O33" s="6"/>
      <c r="P33" s="6"/>
      <c r="Q33" s="6"/>
      <c r="R33" s="23"/>
      <c r="S33" s="24"/>
      <c r="T33" s="24"/>
      <c r="U33" s="24"/>
      <c r="V33" s="29"/>
    </row>
    <row r="34" spans="1:22" ht="15" customHeight="1">
      <c r="A34" s="7"/>
      <c r="B34" s="42" t="s">
        <v>25</v>
      </c>
      <c r="C34" s="6">
        <f>SUM(D34:J34)</f>
        <v>58438.99999999983</v>
      </c>
      <c r="D34" s="66">
        <v>3472.0000000000027</v>
      </c>
      <c r="E34" s="66">
        <v>40201.99999999982</v>
      </c>
      <c r="F34" s="68">
        <v>2571.999999999999</v>
      </c>
      <c r="G34" s="68">
        <v>8182.0000000000155</v>
      </c>
      <c r="H34" s="68">
        <v>0</v>
      </c>
      <c r="I34" s="68">
        <v>3250.000000000002</v>
      </c>
      <c r="J34" s="91">
        <v>761.0000000000002</v>
      </c>
      <c r="N34" s="42" t="s">
        <v>25</v>
      </c>
      <c r="O34" s="37">
        <f aca="true" t="shared" si="25" ref="O34:V37">C34/$C$9*100</f>
        <v>74.45217346990755</v>
      </c>
      <c r="P34" s="35">
        <f t="shared" si="25"/>
        <v>4.423380726698266</v>
      </c>
      <c r="Q34" s="35">
        <f t="shared" si="25"/>
        <v>51.2179585180653</v>
      </c>
      <c r="R34" s="35">
        <f t="shared" si="25"/>
        <v>3.276767059063343</v>
      </c>
      <c r="S34" s="35">
        <f t="shared" si="25"/>
        <v>10.423992253987688</v>
      </c>
      <c r="T34" s="35">
        <f t="shared" si="25"/>
        <v>0</v>
      </c>
      <c r="U34" s="35">
        <f t="shared" si="25"/>
        <v>4.140549355348318</v>
      </c>
      <c r="V34" s="36">
        <f t="shared" si="25"/>
        <v>0.9695255567446368</v>
      </c>
    </row>
    <row r="35" spans="1:22" ht="15">
      <c r="A35" s="7"/>
      <c r="B35" s="16" t="s">
        <v>26</v>
      </c>
      <c r="C35" s="19">
        <f>SUM(D35:J35)</f>
        <v>9595</v>
      </c>
      <c r="D35" s="66" t="s">
        <v>148</v>
      </c>
      <c r="E35" s="66">
        <v>2879</v>
      </c>
      <c r="F35" s="68">
        <v>952</v>
      </c>
      <c r="G35" s="68" t="s">
        <v>148</v>
      </c>
      <c r="H35" s="68">
        <v>0</v>
      </c>
      <c r="I35" s="68">
        <v>5694.000000000001</v>
      </c>
      <c r="J35" s="91">
        <v>70</v>
      </c>
      <c r="N35" s="16" t="s">
        <v>26</v>
      </c>
      <c r="O35" s="37">
        <f t="shared" si="25"/>
        <v>12.224175712174489</v>
      </c>
      <c r="P35" s="35">
        <f t="shared" si="25"/>
        <v>0</v>
      </c>
      <c r="Q35" s="35">
        <f t="shared" si="25"/>
        <v>3.6678897212454773</v>
      </c>
      <c r="R35" s="35">
        <f t="shared" si="25"/>
        <v>1.2128624573204914</v>
      </c>
      <c r="S35" s="35">
        <f t="shared" si="25"/>
        <v>0</v>
      </c>
      <c r="T35" s="35">
        <f t="shared" si="25"/>
        <v>0</v>
      </c>
      <c r="U35" s="35">
        <f t="shared" si="25"/>
        <v>7.254242470570251</v>
      </c>
      <c r="V35" s="36">
        <f t="shared" si="25"/>
        <v>0.08918106303827142</v>
      </c>
    </row>
    <row r="36" spans="1:22" ht="15">
      <c r="A36" s="7"/>
      <c r="B36" s="16" t="s">
        <v>27</v>
      </c>
      <c r="C36" s="19">
        <f>SUM(D36:J36)</f>
        <v>2105</v>
      </c>
      <c r="D36" s="66" t="s">
        <v>148</v>
      </c>
      <c r="E36" s="66">
        <v>137</v>
      </c>
      <c r="F36" s="68">
        <v>253</v>
      </c>
      <c r="G36" s="68">
        <v>51</v>
      </c>
      <c r="H36" s="68">
        <v>0</v>
      </c>
      <c r="I36" s="68">
        <v>1664.0000000000002</v>
      </c>
      <c r="J36" s="91" t="s">
        <v>148</v>
      </c>
      <c r="N36" s="16" t="s">
        <v>27</v>
      </c>
      <c r="O36" s="37">
        <f t="shared" si="25"/>
        <v>2.6818019670794477</v>
      </c>
      <c r="P36" s="35">
        <f t="shared" si="25"/>
        <v>0</v>
      </c>
      <c r="Q36" s="35">
        <f t="shared" si="25"/>
        <v>0.1745400805177598</v>
      </c>
      <c r="R36" s="35">
        <f t="shared" si="25"/>
        <v>0.32232584212403814</v>
      </c>
      <c r="S36" s="35">
        <f t="shared" si="25"/>
        <v>0.06497477449931204</v>
      </c>
      <c r="T36" s="35">
        <f t="shared" si="25"/>
        <v>0</v>
      </c>
      <c r="U36" s="35">
        <f t="shared" si="25"/>
        <v>2.119961269938338</v>
      </c>
      <c r="V36" s="36">
        <f t="shared" si="25"/>
        <v>0</v>
      </c>
    </row>
    <row r="37" spans="2:22" ht="15">
      <c r="B37" s="17" t="s">
        <v>28</v>
      </c>
      <c r="C37" s="18">
        <f>SUM(D37:J37)</f>
        <v>8353</v>
      </c>
      <c r="D37" s="95" t="s">
        <v>148</v>
      </c>
      <c r="E37" s="95">
        <v>1639</v>
      </c>
      <c r="F37" s="97">
        <v>272</v>
      </c>
      <c r="G37" s="97" t="s">
        <v>148</v>
      </c>
      <c r="H37" s="97">
        <v>0</v>
      </c>
      <c r="I37" s="97">
        <v>6441.999999999999</v>
      </c>
      <c r="J37" s="98" t="s">
        <v>148</v>
      </c>
      <c r="N37" s="17" t="s">
        <v>28</v>
      </c>
      <c r="O37" s="38">
        <f t="shared" si="25"/>
        <v>10.641848850838302</v>
      </c>
      <c r="P37" s="39">
        <f t="shared" si="25"/>
        <v>0</v>
      </c>
      <c r="Q37" s="39">
        <f t="shared" si="25"/>
        <v>2.088110890281812</v>
      </c>
      <c r="R37" s="39">
        <f t="shared" si="25"/>
        <v>0.3465321306629975</v>
      </c>
      <c r="S37" s="39">
        <f t="shared" si="25"/>
        <v>0</v>
      </c>
      <c r="T37" s="39">
        <f t="shared" si="25"/>
        <v>0</v>
      </c>
      <c r="U37" s="39">
        <f t="shared" si="25"/>
        <v>8.207205829893491</v>
      </c>
      <c r="V37" s="40">
        <f t="shared" si="25"/>
        <v>0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&amp;CIV-1-15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6384" width="9.140625" style="1" customWidth="1"/>
  </cols>
  <sheetData>
    <row r="1" spans="1:13" ht="15" customHeight="1">
      <c r="A1" s="7"/>
      <c r="B1" s="7"/>
      <c r="C1" s="7"/>
      <c r="D1" s="7"/>
      <c r="E1" s="7"/>
      <c r="F1" s="7"/>
      <c r="G1" s="43" t="s">
        <v>36</v>
      </c>
      <c r="H1" s="7"/>
      <c r="M1" s="43" t="s">
        <v>37</v>
      </c>
    </row>
    <row r="2" spans="1:8" ht="15" customHeight="1">
      <c r="A2" s="7"/>
      <c r="B2" s="46" t="s">
        <v>156</v>
      </c>
      <c r="C2" s="46"/>
      <c r="D2" s="46"/>
      <c r="E2" s="46"/>
      <c r="F2" s="46"/>
      <c r="H2" s="46" t="s">
        <v>93</v>
      </c>
    </row>
    <row r="3" spans="1:8" ht="15" customHeight="1">
      <c r="A3" s="7"/>
      <c r="B3" s="46" t="s">
        <v>168</v>
      </c>
      <c r="C3" s="46"/>
      <c r="D3" s="46"/>
      <c r="E3" s="46"/>
      <c r="F3" s="46"/>
      <c r="H3" s="46" t="s">
        <v>168</v>
      </c>
    </row>
    <row r="4" spans="1:8" ht="15" customHeight="1">
      <c r="A4" s="7"/>
      <c r="B4" s="46"/>
      <c r="C4" s="46"/>
      <c r="D4" s="46"/>
      <c r="E4" s="46"/>
      <c r="F4" s="46"/>
      <c r="H4" s="46"/>
    </row>
    <row r="5" spans="1:13" ht="15" customHeight="1">
      <c r="A5" s="7"/>
      <c r="B5" s="22"/>
      <c r="C5" s="105" t="s">
        <v>60</v>
      </c>
      <c r="D5" s="106"/>
      <c r="E5" s="106"/>
      <c r="F5" s="106"/>
      <c r="G5" s="107"/>
      <c r="H5" s="22"/>
      <c r="I5" s="105" t="s">
        <v>60</v>
      </c>
      <c r="J5" s="106"/>
      <c r="K5" s="106"/>
      <c r="L5" s="106"/>
      <c r="M5" s="107"/>
    </row>
    <row r="6" spans="1:13" ht="43.5" customHeight="1">
      <c r="A6" s="7"/>
      <c r="B6" s="20" t="s">
        <v>5</v>
      </c>
      <c r="C6" s="47" t="s">
        <v>19</v>
      </c>
      <c r="D6" s="48" t="s">
        <v>61</v>
      </c>
      <c r="E6" s="48" t="s">
        <v>62</v>
      </c>
      <c r="F6" s="48" t="s">
        <v>63</v>
      </c>
      <c r="G6" s="61" t="s">
        <v>64</v>
      </c>
      <c r="H6" s="20" t="s">
        <v>5</v>
      </c>
      <c r="I6" s="62" t="s">
        <v>65</v>
      </c>
      <c r="J6" s="48" t="s">
        <v>66</v>
      </c>
      <c r="K6" s="63" t="s">
        <v>81</v>
      </c>
      <c r="L6" s="64" t="s">
        <v>82</v>
      </c>
      <c r="M6" s="65" t="s">
        <v>87</v>
      </c>
    </row>
    <row r="7" spans="1:13" ht="15" customHeight="1">
      <c r="A7" s="7"/>
      <c r="B7" s="21"/>
      <c r="C7" s="108" t="s">
        <v>83</v>
      </c>
      <c r="D7" s="109"/>
      <c r="E7" s="109"/>
      <c r="F7" s="109"/>
      <c r="G7" s="110"/>
      <c r="H7" s="21"/>
      <c r="I7" s="108" t="s">
        <v>83</v>
      </c>
      <c r="J7" s="109"/>
      <c r="K7" s="109"/>
      <c r="L7" s="109"/>
      <c r="M7" s="110"/>
    </row>
    <row r="8" spans="1:13" ht="6.75" customHeight="1">
      <c r="A8" s="7"/>
      <c r="B8" s="16"/>
      <c r="C8" s="6"/>
      <c r="D8" s="6"/>
      <c r="E8" s="6"/>
      <c r="F8" s="25"/>
      <c r="G8" s="27"/>
      <c r="H8" s="16"/>
      <c r="I8" s="26"/>
      <c r="J8" s="26"/>
      <c r="K8" s="26"/>
      <c r="L8" s="26"/>
      <c r="M8" s="27"/>
    </row>
    <row r="9" spans="1:13" ht="15">
      <c r="A9" s="7"/>
      <c r="B9" s="16" t="s">
        <v>19</v>
      </c>
      <c r="C9" s="66">
        <f>SUM(C11:C25)</f>
        <v>78492</v>
      </c>
      <c r="D9" s="66">
        <f>SUM(D11:D25)</f>
        <v>10729</v>
      </c>
      <c r="E9" s="66">
        <f>SUM(E11:E25)</f>
        <v>12693</v>
      </c>
      <c r="F9" s="66">
        <f>SUM(F11:F25)</f>
        <v>14663</v>
      </c>
      <c r="G9" s="67">
        <f>SUM(G11:G25)</f>
        <v>10188</v>
      </c>
      <c r="H9" s="16" t="s">
        <v>19</v>
      </c>
      <c r="I9" s="66">
        <f>SUM(I11:I25)</f>
        <v>6805</v>
      </c>
      <c r="J9" s="66">
        <f>SUM(J11:J25)</f>
        <v>6373</v>
      </c>
      <c r="K9" s="66">
        <f>SUM(K11:K25)</f>
        <v>1345</v>
      </c>
      <c r="L9" s="66">
        <f>SUM(L11:L25)</f>
        <v>950</v>
      </c>
      <c r="M9" s="67">
        <f>SUM(M11:M25)</f>
        <v>14746</v>
      </c>
    </row>
    <row r="10" spans="1:13" ht="6.75" customHeight="1">
      <c r="A10" s="7"/>
      <c r="B10" s="16"/>
      <c r="C10" s="66"/>
      <c r="D10" s="66"/>
      <c r="E10" s="66"/>
      <c r="F10" s="68"/>
      <c r="G10" s="70"/>
      <c r="H10" s="16"/>
      <c r="I10" s="69"/>
      <c r="J10" s="69"/>
      <c r="K10" s="69"/>
      <c r="L10" s="69"/>
      <c r="M10" s="70"/>
    </row>
    <row r="11" spans="1:13" ht="15">
      <c r="A11" s="7"/>
      <c r="B11" s="16" t="s">
        <v>9</v>
      </c>
      <c r="C11" s="66">
        <f>SUM(D11:G11)+SUM(I11:M11)</f>
        <v>14428</v>
      </c>
      <c r="D11" s="66">
        <v>5836</v>
      </c>
      <c r="E11" s="66">
        <v>3804</v>
      </c>
      <c r="F11" s="66">
        <v>2586</v>
      </c>
      <c r="G11" s="67">
        <v>981</v>
      </c>
      <c r="H11" s="16" t="s">
        <v>9</v>
      </c>
      <c r="I11" s="66">
        <v>538</v>
      </c>
      <c r="J11" s="66">
        <v>245</v>
      </c>
      <c r="K11" s="66">
        <v>53</v>
      </c>
      <c r="L11" s="66">
        <v>41</v>
      </c>
      <c r="M11" s="67">
        <v>344</v>
      </c>
    </row>
    <row r="12" spans="1:13" ht="15">
      <c r="A12" s="7"/>
      <c r="B12" s="16">
        <v>2</v>
      </c>
      <c r="C12" s="66">
        <f aca="true" t="shared" si="0" ref="C12:C25">SUM(D12:G12)+SUM(I12:M12)</f>
        <v>23598</v>
      </c>
      <c r="D12" s="66">
        <v>3596</v>
      </c>
      <c r="E12" s="66">
        <v>6078</v>
      </c>
      <c r="F12" s="66">
        <v>6954</v>
      </c>
      <c r="G12" s="67">
        <v>3730</v>
      </c>
      <c r="H12" s="16">
        <v>2</v>
      </c>
      <c r="I12" s="66">
        <v>2240</v>
      </c>
      <c r="J12" s="66">
        <v>884</v>
      </c>
      <c r="K12" s="66">
        <v>42</v>
      </c>
      <c r="L12" s="66">
        <v>36</v>
      </c>
      <c r="M12" s="67">
        <v>38</v>
      </c>
    </row>
    <row r="13" spans="1:13" ht="15">
      <c r="A13" s="7"/>
      <c r="B13" s="16">
        <v>3</v>
      </c>
      <c r="C13" s="66">
        <f t="shared" si="0"/>
        <v>8010</v>
      </c>
      <c r="D13" s="66">
        <v>774</v>
      </c>
      <c r="E13" s="66">
        <v>1569</v>
      </c>
      <c r="F13" s="66">
        <v>2316</v>
      </c>
      <c r="G13" s="67">
        <v>1680</v>
      </c>
      <c r="H13" s="16">
        <v>3</v>
      </c>
      <c r="I13" s="66">
        <v>1080</v>
      </c>
      <c r="J13" s="66">
        <v>438</v>
      </c>
      <c r="K13" s="66">
        <v>54</v>
      </c>
      <c r="L13" s="66">
        <v>24</v>
      </c>
      <c r="M13" s="67">
        <v>75</v>
      </c>
    </row>
    <row r="14" spans="1:13" ht="15">
      <c r="A14" s="7"/>
      <c r="B14" s="16">
        <v>4</v>
      </c>
      <c r="C14" s="66">
        <f t="shared" si="0"/>
        <v>4104</v>
      </c>
      <c r="D14" s="66">
        <v>316</v>
      </c>
      <c r="E14" s="66">
        <v>652</v>
      </c>
      <c r="F14" s="66">
        <v>1048</v>
      </c>
      <c r="G14" s="67">
        <v>888</v>
      </c>
      <c r="H14" s="16">
        <v>4</v>
      </c>
      <c r="I14" s="66">
        <v>648</v>
      </c>
      <c r="J14" s="66">
        <v>364</v>
      </c>
      <c r="K14" s="66">
        <v>32</v>
      </c>
      <c r="L14" s="66">
        <v>20</v>
      </c>
      <c r="M14" s="67">
        <v>136</v>
      </c>
    </row>
    <row r="15" spans="1:13" ht="15">
      <c r="A15" s="7"/>
      <c r="B15" s="16" t="s">
        <v>20</v>
      </c>
      <c r="C15" s="66">
        <f t="shared" si="0"/>
        <v>2360</v>
      </c>
      <c r="D15" s="66">
        <v>105</v>
      </c>
      <c r="E15" s="66">
        <v>300</v>
      </c>
      <c r="F15" s="66">
        <v>515</v>
      </c>
      <c r="G15" s="67">
        <v>540</v>
      </c>
      <c r="H15" s="16" t="s">
        <v>20</v>
      </c>
      <c r="I15" s="66">
        <v>405</v>
      </c>
      <c r="J15" s="66">
        <v>295</v>
      </c>
      <c r="K15" s="66">
        <v>40</v>
      </c>
      <c r="L15" s="66">
        <v>45</v>
      </c>
      <c r="M15" s="67">
        <v>115</v>
      </c>
    </row>
    <row r="16" spans="1:13" ht="15">
      <c r="A16" s="7"/>
      <c r="B16" s="16" t="s">
        <v>21</v>
      </c>
      <c r="C16" s="66">
        <f t="shared" si="0"/>
        <v>1650</v>
      </c>
      <c r="D16" s="66">
        <v>42</v>
      </c>
      <c r="E16" s="66">
        <v>156</v>
      </c>
      <c r="F16" s="66">
        <v>318</v>
      </c>
      <c r="G16" s="67">
        <v>360</v>
      </c>
      <c r="H16" s="16" t="s">
        <v>21</v>
      </c>
      <c r="I16" s="66">
        <v>222</v>
      </c>
      <c r="J16" s="66">
        <v>300</v>
      </c>
      <c r="K16" s="66">
        <v>78</v>
      </c>
      <c r="L16" s="66">
        <v>36</v>
      </c>
      <c r="M16" s="67">
        <v>138</v>
      </c>
    </row>
    <row r="17" spans="1:13" ht="15">
      <c r="A17" s="7"/>
      <c r="B17" s="16" t="s">
        <v>22</v>
      </c>
      <c r="C17" s="66">
        <f>SUM(D17:G17)+SUM(I17:M17)</f>
        <v>1456</v>
      </c>
      <c r="D17" s="66">
        <v>35</v>
      </c>
      <c r="E17" s="66">
        <v>35</v>
      </c>
      <c r="F17" s="66">
        <v>259</v>
      </c>
      <c r="G17" s="67">
        <v>301</v>
      </c>
      <c r="H17" s="16" t="s">
        <v>22</v>
      </c>
      <c r="I17" s="66">
        <v>238</v>
      </c>
      <c r="J17" s="66">
        <v>168</v>
      </c>
      <c r="K17" s="66">
        <v>63</v>
      </c>
      <c r="L17" s="66">
        <v>49</v>
      </c>
      <c r="M17" s="67">
        <v>308</v>
      </c>
    </row>
    <row r="18" spans="1:13" ht="15">
      <c r="A18" s="7"/>
      <c r="B18" s="16" t="s">
        <v>23</v>
      </c>
      <c r="C18" s="66">
        <f t="shared" si="0"/>
        <v>1192</v>
      </c>
      <c r="D18" s="66">
        <v>16</v>
      </c>
      <c r="E18" s="66">
        <v>72</v>
      </c>
      <c r="F18" s="66">
        <v>120</v>
      </c>
      <c r="G18" s="67">
        <v>216</v>
      </c>
      <c r="H18" s="16" t="s">
        <v>23</v>
      </c>
      <c r="I18" s="66">
        <v>152</v>
      </c>
      <c r="J18" s="66">
        <v>192</v>
      </c>
      <c r="K18" s="66">
        <v>80</v>
      </c>
      <c r="L18" s="66">
        <v>24</v>
      </c>
      <c r="M18" s="67">
        <v>320</v>
      </c>
    </row>
    <row r="19" spans="1:13" ht="15">
      <c r="A19" s="7"/>
      <c r="B19" s="16" t="s">
        <v>24</v>
      </c>
      <c r="C19" s="66">
        <f t="shared" si="0"/>
        <v>801</v>
      </c>
      <c r="D19" s="66">
        <v>9</v>
      </c>
      <c r="E19" s="66">
        <v>27</v>
      </c>
      <c r="F19" s="66">
        <v>54</v>
      </c>
      <c r="G19" s="67">
        <v>90</v>
      </c>
      <c r="H19" s="16" t="s">
        <v>24</v>
      </c>
      <c r="I19" s="66">
        <v>90</v>
      </c>
      <c r="J19" s="66">
        <v>171</v>
      </c>
      <c r="K19" s="66">
        <v>36</v>
      </c>
      <c r="L19" s="66">
        <v>45</v>
      </c>
      <c r="M19" s="67">
        <v>279</v>
      </c>
    </row>
    <row r="20" spans="1:13" ht="15">
      <c r="A20" s="7"/>
      <c r="B20" s="16" t="s">
        <v>0</v>
      </c>
      <c r="C20" s="66">
        <f t="shared" si="0"/>
        <v>5459</v>
      </c>
      <c r="D20" s="66" t="s">
        <v>148</v>
      </c>
      <c r="E20" s="66" t="s">
        <v>148</v>
      </c>
      <c r="F20" s="66">
        <v>351.99999999999994</v>
      </c>
      <c r="G20" s="67">
        <v>878</v>
      </c>
      <c r="H20" s="16" t="s">
        <v>0</v>
      </c>
      <c r="I20" s="66">
        <v>643.0000000000001</v>
      </c>
      <c r="J20" s="66">
        <v>769</v>
      </c>
      <c r="K20" s="66">
        <v>387</v>
      </c>
      <c r="L20" s="66">
        <v>229</v>
      </c>
      <c r="M20" s="67">
        <v>2200.9999999999995</v>
      </c>
    </row>
    <row r="21" spans="1:13" ht="15">
      <c r="A21" s="7"/>
      <c r="B21" s="16" t="s">
        <v>1</v>
      </c>
      <c r="C21" s="66">
        <f t="shared" si="0"/>
        <v>4976</v>
      </c>
      <c r="D21" s="66" t="s">
        <v>148</v>
      </c>
      <c r="E21" s="66" t="s">
        <v>148</v>
      </c>
      <c r="F21" s="66">
        <v>20</v>
      </c>
      <c r="G21" s="67">
        <v>423</v>
      </c>
      <c r="H21" s="16" t="s">
        <v>1</v>
      </c>
      <c r="I21" s="66">
        <v>423</v>
      </c>
      <c r="J21" s="66">
        <v>847.0000000000001</v>
      </c>
      <c r="K21" s="66">
        <v>398</v>
      </c>
      <c r="L21" s="66">
        <v>229</v>
      </c>
      <c r="M21" s="67">
        <v>2636</v>
      </c>
    </row>
    <row r="22" spans="1:13" ht="15">
      <c r="A22" s="7"/>
      <c r="B22" s="16" t="s">
        <v>2</v>
      </c>
      <c r="C22" s="66">
        <f t="shared" si="0"/>
        <v>2105</v>
      </c>
      <c r="D22" s="66" t="s">
        <v>148</v>
      </c>
      <c r="E22" s="66" t="s">
        <v>148</v>
      </c>
      <c r="F22" s="66" t="s">
        <v>148</v>
      </c>
      <c r="G22" s="67" t="s">
        <v>148</v>
      </c>
      <c r="H22" s="16" t="s">
        <v>2</v>
      </c>
      <c r="I22" s="66">
        <v>126</v>
      </c>
      <c r="J22" s="66">
        <v>132</v>
      </c>
      <c r="K22" s="66">
        <v>82</v>
      </c>
      <c r="L22" s="66">
        <v>51</v>
      </c>
      <c r="M22" s="67">
        <v>1714</v>
      </c>
    </row>
    <row r="23" spans="1:13" ht="15">
      <c r="A23" s="7"/>
      <c r="B23" s="16" t="s">
        <v>3</v>
      </c>
      <c r="C23" s="66">
        <f t="shared" si="0"/>
        <v>1786</v>
      </c>
      <c r="D23" s="66" t="s">
        <v>148</v>
      </c>
      <c r="E23" s="66" t="s">
        <v>148</v>
      </c>
      <c r="F23" s="66">
        <v>121</v>
      </c>
      <c r="G23" s="67">
        <v>101</v>
      </c>
      <c r="H23" s="16" t="s">
        <v>3</v>
      </c>
      <c r="I23" s="66" t="s">
        <v>148</v>
      </c>
      <c r="J23" s="66">
        <v>365</v>
      </c>
      <c r="K23" s="66" t="s">
        <v>148</v>
      </c>
      <c r="L23" s="66">
        <v>121</v>
      </c>
      <c r="M23" s="67">
        <v>1078</v>
      </c>
    </row>
    <row r="24" spans="1:13" ht="15">
      <c r="A24" s="7"/>
      <c r="B24" s="16" t="s">
        <v>4</v>
      </c>
      <c r="C24" s="66">
        <f t="shared" si="0"/>
        <v>1598</v>
      </c>
      <c r="D24" s="66" t="s">
        <v>148</v>
      </c>
      <c r="E24" s="66" t="s">
        <v>148</v>
      </c>
      <c r="F24" s="66" t="s">
        <v>148</v>
      </c>
      <c r="G24" s="67" t="s">
        <v>148</v>
      </c>
      <c r="H24" s="16" t="s">
        <v>4</v>
      </c>
      <c r="I24" s="66" t="s">
        <v>148</v>
      </c>
      <c r="J24" s="66" t="s">
        <v>148</v>
      </c>
      <c r="K24" s="66" t="s">
        <v>148</v>
      </c>
      <c r="L24" s="66" t="s">
        <v>148</v>
      </c>
      <c r="M24" s="67">
        <v>1598</v>
      </c>
    </row>
    <row r="25" spans="1:13" ht="15">
      <c r="A25" s="7"/>
      <c r="B25" s="16" t="s">
        <v>18</v>
      </c>
      <c r="C25" s="66">
        <f t="shared" si="0"/>
        <v>4969</v>
      </c>
      <c r="D25" s="66" t="s">
        <v>148</v>
      </c>
      <c r="E25" s="66" t="s">
        <v>148</v>
      </c>
      <c r="F25" s="66" t="s">
        <v>148</v>
      </c>
      <c r="G25" s="67" t="s">
        <v>148</v>
      </c>
      <c r="H25" s="16" t="s">
        <v>18</v>
      </c>
      <c r="I25" s="66" t="s">
        <v>148</v>
      </c>
      <c r="J25" s="66">
        <v>1203</v>
      </c>
      <c r="K25" s="66" t="s">
        <v>148</v>
      </c>
      <c r="L25" s="66" t="s">
        <v>148</v>
      </c>
      <c r="M25" s="67">
        <v>3766</v>
      </c>
    </row>
    <row r="26" spans="1:13" ht="6.75" customHeight="1">
      <c r="A26" s="7"/>
      <c r="B26" s="16"/>
      <c r="C26" s="66"/>
      <c r="D26" s="66"/>
      <c r="E26" s="66"/>
      <c r="F26" s="68"/>
      <c r="G26" s="70"/>
      <c r="H26" s="16"/>
      <c r="I26" s="69"/>
      <c r="J26" s="69"/>
      <c r="K26" s="69"/>
      <c r="L26" s="69"/>
      <c r="M26" s="70"/>
    </row>
    <row r="27" spans="1:13" ht="16.5" customHeight="1">
      <c r="A27" s="7"/>
      <c r="B27" s="41" t="s">
        <v>10</v>
      </c>
      <c r="C27" s="66">
        <f aca="true" t="shared" si="1" ref="C27:K27">SUM(C15:C25)</f>
        <v>28352</v>
      </c>
      <c r="D27" s="66">
        <f t="shared" si="1"/>
        <v>207</v>
      </c>
      <c r="E27" s="66">
        <f t="shared" si="1"/>
        <v>590</v>
      </c>
      <c r="F27" s="66">
        <f t="shared" si="1"/>
        <v>1759</v>
      </c>
      <c r="G27" s="67">
        <f t="shared" si="1"/>
        <v>2909</v>
      </c>
      <c r="H27" s="41" t="s">
        <v>10</v>
      </c>
      <c r="I27" s="66">
        <f t="shared" si="1"/>
        <v>2299</v>
      </c>
      <c r="J27" s="66">
        <f t="shared" si="1"/>
        <v>4442</v>
      </c>
      <c r="K27" s="66">
        <f t="shared" si="1"/>
        <v>1164</v>
      </c>
      <c r="L27" s="66">
        <f>SUM(L15:L25)</f>
        <v>829</v>
      </c>
      <c r="M27" s="67">
        <f>SUM(M15:M25)</f>
        <v>14153</v>
      </c>
    </row>
    <row r="28" spans="1:13" ht="16.5" customHeight="1">
      <c r="A28" s="7"/>
      <c r="B28" s="16" t="s">
        <v>11</v>
      </c>
      <c r="C28" s="66">
        <f aca="true" t="shared" si="2" ref="C28:K28">SUM(C20:C25)</f>
        <v>20893</v>
      </c>
      <c r="D28" s="66">
        <f t="shared" si="2"/>
        <v>0</v>
      </c>
      <c r="E28" s="66">
        <f t="shared" si="2"/>
        <v>0</v>
      </c>
      <c r="F28" s="66">
        <f t="shared" si="2"/>
        <v>492.99999999999994</v>
      </c>
      <c r="G28" s="67">
        <f t="shared" si="2"/>
        <v>1402</v>
      </c>
      <c r="H28" s="16" t="s">
        <v>11</v>
      </c>
      <c r="I28" s="66">
        <f t="shared" si="2"/>
        <v>1192</v>
      </c>
      <c r="J28" s="66">
        <f t="shared" si="2"/>
        <v>3316</v>
      </c>
      <c r="K28" s="66">
        <f t="shared" si="2"/>
        <v>867</v>
      </c>
      <c r="L28" s="66">
        <f>SUM(L20:L25)</f>
        <v>630</v>
      </c>
      <c r="M28" s="67">
        <f>SUM(M20:M25)</f>
        <v>12993</v>
      </c>
    </row>
    <row r="29" spans="1:13" ht="16.5" customHeight="1">
      <c r="A29" s="7"/>
      <c r="B29" s="16" t="s">
        <v>12</v>
      </c>
      <c r="C29" s="66">
        <f aca="true" t="shared" si="3" ref="C29:K29">SUM(C21:C25)</f>
        <v>15434</v>
      </c>
      <c r="D29" s="66">
        <f t="shared" si="3"/>
        <v>0</v>
      </c>
      <c r="E29" s="66">
        <f t="shared" si="3"/>
        <v>0</v>
      </c>
      <c r="F29" s="66">
        <f t="shared" si="3"/>
        <v>141</v>
      </c>
      <c r="G29" s="67">
        <f t="shared" si="3"/>
        <v>524</v>
      </c>
      <c r="H29" s="16" t="s">
        <v>12</v>
      </c>
      <c r="I29" s="66">
        <f t="shared" si="3"/>
        <v>549</v>
      </c>
      <c r="J29" s="66">
        <f t="shared" si="3"/>
        <v>2547</v>
      </c>
      <c r="K29" s="66">
        <f t="shared" si="3"/>
        <v>480</v>
      </c>
      <c r="L29" s="66">
        <f>SUM(L21:L25)</f>
        <v>401</v>
      </c>
      <c r="M29" s="67">
        <f>SUM(M21:M25)</f>
        <v>10792</v>
      </c>
    </row>
    <row r="30" spans="1:13" ht="16.5" customHeight="1">
      <c r="A30" s="7"/>
      <c r="B30" s="16" t="s">
        <v>13</v>
      </c>
      <c r="C30" s="66">
        <f aca="true" t="shared" si="4" ref="C30:K30">SUM(C22:C25)</f>
        <v>10458</v>
      </c>
      <c r="D30" s="66">
        <f t="shared" si="4"/>
        <v>0</v>
      </c>
      <c r="E30" s="66">
        <f t="shared" si="4"/>
        <v>0</v>
      </c>
      <c r="F30" s="66">
        <f t="shared" si="4"/>
        <v>121</v>
      </c>
      <c r="G30" s="67">
        <f t="shared" si="4"/>
        <v>101</v>
      </c>
      <c r="H30" s="16" t="s">
        <v>13</v>
      </c>
      <c r="I30" s="66">
        <f t="shared" si="4"/>
        <v>126</v>
      </c>
      <c r="J30" s="66">
        <f t="shared" si="4"/>
        <v>1700</v>
      </c>
      <c r="K30" s="66">
        <f t="shared" si="4"/>
        <v>82</v>
      </c>
      <c r="L30" s="66">
        <f>SUM(L22:L25)</f>
        <v>172</v>
      </c>
      <c r="M30" s="67">
        <f>SUM(M22:M25)</f>
        <v>8156</v>
      </c>
    </row>
    <row r="31" spans="1:13" ht="16.5" customHeight="1">
      <c r="A31" s="7"/>
      <c r="B31" s="16" t="s">
        <v>14</v>
      </c>
      <c r="C31" s="66">
        <f aca="true" t="shared" si="5" ref="C31:K31">SUM(C23:C25)</f>
        <v>8353</v>
      </c>
      <c r="D31" s="66">
        <f t="shared" si="5"/>
        <v>0</v>
      </c>
      <c r="E31" s="66">
        <f t="shared" si="5"/>
        <v>0</v>
      </c>
      <c r="F31" s="66">
        <f t="shared" si="5"/>
        <v>121</v>
      </c>
      <c r="G31" s="67">
        <f t="shared" si="5"/>
        <v>101</v>
      </c>
      <c r="H31" s="16" t="s">
        <v>14</v>
      </c>
      <c r="I31" s="66">
        <f t="shared" si="5"/>
        <v>0</v>
      </c>
      <c r="J31" s="66">
        <f t="shared" si="5"/>
        <v>1568</v>
      </c>
      <c r="K31" s="66">
        <f t="shared" si="5"/>
        <v>0</v>
      </c>
      <c r="L31" s="66">
        <f>SUM(L23:L25)</f>
        <v>121</v>
      </c>
      <c r="M31" s="67">
        <f>SUM(M23:M25)</f>
        <v>6442</v>
      </c>
    </row>
    <row r="32" spans="1:13" ht="16.5" customHeight="1">
      <c r="A32" s="7"/>
      <c r="B32" s="16" t="s">
        <v>15</v>
      </c>
      <c r="C32" s="71">
        <f aca="true" t="shared" si="6" ref="C32:K32">SUM(C24:C25)</f>
        <v>6567</v>
      </c>
      <c r="D32" s="66">
        <f t="shared" si="6"/>
        <v>0</v>
      </c>
      <c r="E32" s="66">
        <f t="shared" si="6"/>
        <v>0</v>
      </c>
      <c r="F32" s="66">
        <f t="shared" si="6"/>
        <v>0</v>
      </c>
      <c r="G32" s="67">
        <f t="shared" si="6"/>
        <v>0</v>
      </c>
      <c r="H32" s="16" t="s">
        <v>15</v>
      </c>
      <c r="I32" s="66">
        <f t="shared" si="6"/>
        <v>0</v>
      </c>
      <c r="J32" s="66">
        <f t="shared" si="6"/>
        <v>1203</v>
      </c>
      <c r="K32" s="66">
        <f t="shared" si="6"/>
        <v>0</v>
      </c>
      <c r="L32" s="66">
        <f>SUM(L24:L25)</f>
        <v>0</v>
      </c>
      <c r="M32" s="67">
        <f>SUM(M24:M25)</f>
        <v>5364</v>
      </c>
    </row>
    <row r="33" spans="1:13" ht="6.75" customHeight="1">
      <c r="A33" s="7"/>
      <c r="B33" s="16"/>
      <c r="C33" s="66"/>
      <c r="D33" s="66"/>
      <c r="E33" s="66"/>
      <c r="F33" s="68"/>
      <c r="G33" s="70"/>
      <c r="H33" s="16"/>
      <c r="I33" s="69"/>
      <c r="J33" s="69"/>
      <c r="K33" s="69"/>
      <c r="L33" s="69"/>
      <c r="M33" s="70"/>
    </row>
    <row r="34" spans="1:13" ht="15" customHeight="1">
      <c r="A34" s="7"/>
      <c r="B34" s="42" t="s">
        <v>25</v>
      </c>
      <c r="C34" s="66">
        <f>SUM(D34:G34)+SUM(I34:M34)</f>
        <v>58439.00000000007</v>
      </c>
      <c r="D34" s="66">
        <v>10729.000000000045</v>
      </c>
      <c r="E34" s="66">
        <v>12693.000000000013</v>
      </c>
      <c r="F34" s="68">
        <v>14260.000000000027</v>
      </c>
      <c r="G34" s="91">
        <v>8955.999999999989</v>
      </c>
      <c r="H34" s="42" t="s">
        <v>25</v>
      </c>
      <c r="I34" s="68">
        <v>5762.999999999999</v>
      </c>
      <c r="J34" s="68">
        <v>3146.999999999999</v>
      </c>
      <c r="K34" s="68">
        <v>528</v>
      </c>
      <c r="L34" s="68">
        <v>349.99999999999994</v>
      </c>
      <c r="M34" s="91">
        <v>2013.0000000000014</v>
      </c>
    </row>
    <row r="35" spans="1:13" ht="15">
      <c r="A35" s="7"/>
      <c r="B35" s="16" t="s">
        <v>26</v>
      </c>
      <c r="C35" s="71">
        <f>SUM(D35:G35)+SUM(I35:M35)</f>
        <v>9594.999999999998</v>
      </c>
      <c r="D35" s="66" t="s">
        <v>148</v>
      </c>
      <c r="E35" s="66" t="s">
        <v>148</v>
      </c>
      <c r="F35" s="68">
        <v>282</v>
      </c>
      <c r="G35" s="91">
        <v>1130.9999999999998</v>
      </c>
      <c r="H35" s="16" t="s">
        <v>26</v>
      </c>
      <c r="I35" s="68">
        <v>916</v>
      </c>
      <c r="J35" s="68">
        <v>1525.9999999999998</v>
      </c>
      <c r="K35" s="68">
        <v>734.9999999999998</v>
      </c>
      <c r="L35" s="68">
        <v>428</v>
      </c>
      <c r="M35" s="91">
        <v>4576.999999999998</v>
      </c>
    </row>
    <row r="36" spans="1:13" ht="15">
      <c r="A36" s="7"/>
      <c r="B36" s="16" t="s">
        <v>27</v>
      </c>
      <c r="C36" s="71">
        <f>SUM(D36:G36)+SUM(I36:M36)</f>
        <v>2105</v>
      </c>
      <c r="D36" s="66" t="s">
        <v>148</v>
      </c>
      <c r="E36" s="66" t="s">
        <v>148</v>
      </c>
      <c r="F36" s="68" t="s">
        <v>148</v>
      </c>
      <c r="G36" s="91" t="s">
        <v>148</v>
      </c>
      <c r="H36" s="16" t="s">
        <v>27</v>
      </c>
      <c r="I36" s="68">
        <v>126</v>
      </c>
      <c r="J36" s="68">
        <v>132</v>
      </c>
      <c r="K36" s="68">
        <v>82</v>
      </c>
      <c r="L36" s="68">
        <v>51</v>
      </c>
      <c r="M36" s="91">
        <v>1714</v>
      </c>
    </row>
    <row r="37" spans="2:13" ht="15">
      <c r="B37" s="17" t="s">
        <v>28</v>
      </c>
      <c r="C37" s="81">
        <f>SUM(D37:G37)+SUM(I37:M37)</f>
        <v>8353</v>
      </c>
      <c r="D37" s="95" t="s">
        <v>148</v>
      </c>
      <c r="E37" s="95" t="s">
        <v>148</v>
      </c>
      <c r="F37" s="97">
        <v>121</v>
      </c>
      <c r="G37" s="98">
        <v>101</v>
      </c>
      <c r="H37" s="17" t="s">
        <v>28</v>
      </c>
      <c r="I37" s="97" t="s">
        <v>148</v>
      </c>
      <c r="J37" s="97">
        <v>1568</v>
      </c>
      <c r="K37" s="97" t="s">
        <v>148</v>
      </c>
      <c r="L37" s="97">
        <v>121</v>
      </c>
      <c r="M37" s="98">
        <v>6441.999999999999</v>
      </c>
    </row>
  </sheetData>
  <sheetProtection/>
  <mergeCells count="4">
    <mergeCell ref="C5:G5"/>
    <mergeCell ref="C7:G7"/>
    <mergeCell ref="I5:M5"/>
    <mergeCell ref="I7:M7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r:id="rId1"/>
  <headerFooter>
    <oddFooter>&amp;CIV-1-&amp;P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5" width="1.7109375" style="1" customWidth="1"/>
    <col min="16" max="16" width="17.7109375" style="1" customWidth="1"/>
    <col min="17" max="17" width="13.7109375" style="1" customWidth="1"/>
    <col min="18" max="21" width="12.7109375" style="1" customWidth="1"/>
    <col min="22" max="22" width="15.7109375" style="1" customWidth="1"/>
    <col min="23" max="27" width="12.7109375" style="1" customWidth="1"/>
    <col min="28" max="28" width="2.7109375" style="1" customWidth="1"/>
    <col min="29" max="16384" width="9.140625" style="1" customWidth="1"/>
  </cols>
  <sheetData>
    <row r="1" spans="1:27" ht="15" customHeight="1">
      <c r="A1" s="7"/>
      <c r="B1" s="7"/>
      <c r="C1" s="7"/>
      <c r="D1" s="7"/>
      <c r="E1" s="7"/>
      <c r="F1" s="7"/>
      <c r="G1" s="43" t="s">
        <v>36</v>
      </c>
      <c r="H1" s="7"/>
      <c r="M1" s="43" t="s">
        <v>37</v>
      </c>
      <c r="O1" s="7"/>
      <c r="P1" s="7"/>
      <c r="Q1" s="7"/>
      <c r="R1" s="7"/>
      <c r="S1" s="7"/>
      <c r="T1" s="7"/>
      <c r="U1" s="43" t="s">
        <v>36</v>
      </c>
      <c r="V1" s="7"/>
      <c r="AA1" s="43" t="s">
        <v>37</v>
      </c>
    </row>
    <row r="2" spans="1:22" ht="15" customHeight="1">
      <c r="A2" s="7"/>
      <c r="B2" s="46" t="s">
        <v>92</v>
      </c>
      <c r="C2" s="46"/>
      <c r="D2" s="46"/>
      <c r="E2" s="46"/>
      <c r="F2" s="46"/>
      <c r="H2" s="46" t="s">
        <v>92</v>
      </c>
      <c r="O2" s="7"/>
      <c r="P2" s="46" t="s">
        <v>169</v>
      </c>
      <c r="Q2" s="46"/>
      <c r="R2" s="46"/>
      <c r="S2" s="46"/>
      <c r="T2" s="46"/>
      <c r="V2" s="46" t="s">
        <v>169</v>
      </c>
    </row>
    <row r="3" spans="1:22" ht="15" customHeight="1">
      <c r="A3" s="7"/>
      <c r="B3" s="46" t="s">
        <v>168</v>
      </c>
      <c r="C3" s="46"/>
      <c r="D3" s="46"/>
      <c r="E3" s="46"/>
      <c r="F3" s="46"/>
      <c r="H3" s="46" t="s">
        <v>168</v>
      </c>
      <c r="O3" s="7"/>
      <c r="P3" s="46" t="s">
        <v>170</v>
      </c>
      <c r="Q3" s="46"/>
      <c r="R3" s="46"/>
      <c r="S3" s="46"/>
      <c r="T3" s="46"/>
      <c r="V3" s="46" t="s">
        <v>170</v>
      </c>
    </row>
    <row r="4" spans="1:22" ht="15" customHeight="1">
      <c r="A4" s="7"/>
      <c r="B4" s="46"/>
      <c r="C4" s="46"/>
      <c r="D4" s="46"/>
      <c r="E4" s="46"/>
      <c r="F4" s="46"/>
      <c r="H4" s="46"/>
      <c r="O4" s="7"/>
      <c r="P4" s="46"/>
      <c r="Q4" s="46"/>
      <c r="R4" s="46"/>
      <c r="S4" s="46"/>
      <c r="T4" s="46"/>
      <c r="V4" s="46"/>
    </row>
    <row r="5" spans="1:27" ht="15" customHeight="1">
      <c r="A5" s="7"/>
      <c r="B5" s="22"/>
      <c r="C5" s="105" t="s">
        <v>60</v>
      </c>
      <c r="D5" s="106"/>
      <c r="E5" s="106"/>
      <c r="F5" s="106"/>
      <c r="G5" s="107"/>
      <c r="H5" s="22"/>
      <c r="I5" s="105" t="s">
        <v>60</v>
      </c>
      <c r="J5" s="106"/>
      <c r="K5" s="106"/>
      <c r="L5" s="106"/>
      <c r="M5" s="107"/>
      <c r="O5" s="7"/>
      <c r="P5" s="22"/>
      <c r="Q5" s="105" t="s">
        <v>60</v>
      </c>
      <c r="R5" s="106"/>
      <c r="S5" s="106"/>
      <c r="T5" s="106"/>
      <c r="U5" s="107"/>
      <c r="V5" s="22"/>
      <c r="W5" s="105" t="s">
        <v>60</v>
      </c>
      <c r="X5" s="106"/>
      <c r="Y5" s="106"/>
      <c r="Z5" s="106"/>
      <c r="AA5" s="107"/>
    </row>
    <row r="6" spans="1:27" ht="43.5" customHeight="1">
      <c r="A6" s="7"/>
      <c r="B6" s="20" t="s">
        <v>5</v>
      </c>
      <c r="C6" s="47" t="s">
        <v>19</v>
      </c>
      <c r="D6" s="48" t="s">
        <v>61</v>
      </c>
      <c r="E6" s="48" t="s">
        <v>62</v>
      </c>
      <c r="F6" s="48" t="s">
        <v>63</v>
      </c>
      <c r="G6" s="61" t="s">
        <v>64</v>
      </c>
      <c r="H6" s="20" t="s">
        <v>5</v>
      </c>
      <c r="I6" s="62" t="s">
        <v>65</v>
      </c>
      <c r="J6" s="48" t="s">
        <v>66</v>
      </c>
      <c r="K6" s="63" t="s">
        <v>81</v>
      </c>
      <c r="L6" s="64" t="s">
        <v>82</v>
      </c>
      <c r="M6" s="65" t="s">
        <v>87</v>
      </c>
      <c r="O6" s="7"/>
      <c r="P6" s="20" t="s">
        <v>5</v>
      </c>
      <c r="Q6" s="47" t="s">
        <v>19</v>
      </c>
      <c r="R6" s="48" t="s">
        <v>61</v>
      </c>
      <c r="S6" s="48" t="s">
        <v>62</v>
      </c>
      <c r="T6" s="48" t="s">
        <v>63</v>
      </c>
      <c r="U6" s="61" t="s">
        <v>64</v>
      </c>
      <c r="V6" s="20" t="s">
        <v>5</v>
      </c>
      <c r="W6" s="62" t="s">
        <v>65</v>
      </c>
      <c r="X6" s="48" t="s">
        <v>66</v>
      </c>
      <c r="Y6" s="63" t="s">
        <v>81</v>
      </c>
      <c r="Z6" s="64" t="s">
        <v>82</v>
      </c>
      <c r="AA6" s="65" t="s">
        <v>87</v>
      </c>
    </row>
    <row r="7" spans="1:27" ht="15" customHeight="1">
      <c r="A7" s="7"/>
      <c r="B7" s="21"/>
      <c r="C7" s="108" t="s">
        <v>83</v>
      </c>
      <c r="D7" s="109"/>
      <c r="E7" s="109"/>
      <c r="F7" s="109"/>
      <c r="G7" s="110"/>
      <c r="H7" s="21"/>
      <c r="I7" s="108" t="s">
        <v>83</v>
      </c>
      <c r="J7" s="109"/>
      <c r="K7" s="109"/>
      <c r="L7" s="109"/>
      <c r="M7" s="110"/>
      <c r="O7" s="7"/>
      <c r="P7" s="21"/>
      <c r="Q7" s="108" t="s">
        <v>80</v>
      </c>
      <c r="R7" s="109"/>
      <c r="S7" s="109"/>
      <c r="T7" s="109"/>
      <c r="U7" s="110"/>
      <c r="V7" s="21"/>
      <c r="W7" s="108" t="s">
        <v>80</v>
      </c>
      <c r="X7" s="109"/>
      <c r="Y7" s="109"/>
      <c r="Z7" s="109"/>
      <c r="AA7" s="110"/>
    </row>
    <row r="8" spans="1:27" ht="6.75" customHeight="1">
      <c r="A8" s="7"/>
      <c r="B8" s="16"/>
      <c r="C8" s="6"/>
      <c r="D8" s="6"/>
      <c r="E8" s="6"/>
      <c r="F8" s="25"/>
      <c r="G8" s="27"/>
      <c r="H8" s="16"/>
      <c r="I8" s="26"/>
      <c r="J8" s="26"/>
      <c r="K8" s="26"/>
      <c r="L8" s="26"/>
      <c r="M8" s="27"/>
      <c r="O8" s="7"/>
      <c r="P8" s="16"/>
      <c r="Q8" s="6"/>
      <c r="R8" s="6"/>
      <c r="S8" s="6"/>
      <c r="T8" s="25"/>
      <c r="U8" s="27"/>
      <c r="V8" s="16"/>
      <c r="W8" s="26"/>
      <c r="X8" s="26"/>
      <c r="Y8" s="26"/>
      <c r="Z8" s="26"/>
      <c r="AA8" s="27"/>
    </row>
    <row r="9" spans="1:27" ht="15">
      <c r="A9" s="7"/>
      <c r="B9" s="16" t="s">
        <v>19</v>
      </c>
      <c r="C9" s="66">
        <f>SUM(C11:C25)</f>
        <v>78492</v>
      </c>
      <c r="D9" s="66">
        <f>SUM(D11:D25)</f>
        <v>10729</v>
      </c>
      <c r="E9" s="66">
        <f>SUM(E11:E25)</f>
        <v>12693</v>
      </c>
      <c r="F9" s="66">
        <f>SUM(F11:F25)</f>
        <v>14663</v>
      </c>
      <c r="G9" s="67">
        <f>SUM(G11:G25)</f>
        <v>10188</v>
      </c>
      <c r="H9" s="16" t="s">
        <v>19</v>
      </c>
      <c r="I9" s="66">
        <f>SUM(I11:I25)</f>
        <v>6805</v>
      </c>
      <c r="J9" s="66">
        <f>SUM(J11:J25)</f>
        <v>6373</v>
      </c>
      <c r="K9" s="66">
        <f>SUM(K11:K25)</f>
        <v>1345</v>
      </c>
      <c r="L9" s="66">
        <f>SUM(L11:L25)</f>
        <v>950</v>
      </c>
      <c r="M9" s="67">
        <f>SUM(M11:M25)</f>
        <v>14746</v>
      </c>
      <c r="O9" s="7"/>
      <c r="P9" s="16" t="s">
        <v>19</v>
      </c>
      <c r="Q9" s="35">
        <f>C9/$C$9*100</f>
        <v>100</v>
      </c>
      <c r="R9" s="35">
        <f>D9/$C$9*100</f>
        <v>13.668908933394485</v>
      </c>
      <c r="S9" s="35">
        <f>E9/$C$9*100</f>
        <v>16.17107475921113</v>
      </c>
      <c r="T9" s="35">
        <f>F9/$C$9*100</f>
        <v>18.68088467614534</v>
      </c>
      <c r="U9" s="36">
        <f>G9/$C$9*100</f>
        <v>12.979666717627275</v>
      </c>
      <c r="V9" s="16" t="s">
        <v>19</v>
      </c>
      <c r="W9" s="35">
        <f>I9/$C$9*100</f>
        <v>8.669673342506243</v>
      </c>
      <c r="X9" s="35">
        <f>J9/$C$9*100</f>
        <v>8.119298782041481</v>
      </c>
      <c r="Y9" s="35">
        <f>K9/$C$9*100</f>
        <v>1.7135504255210723</v>
      </c>
      <c r="Z9" s="35">
        <f>L9/$C$9*100</f>
        <v>1.210314426947969</v>
      </c>
      <c r="AA9" s="36">
        <f>M9/$C$9*100</f>
        <v>18.786627936605004</v>
      </c>
    </row>
    <row r="10" spans="1:27" ht="6.75" customHeight="1">
      <c r="A10" s="7"/>
      <c r="B10" s="16"/>
      <c r="C10" s="66"/>
      <c r="D10" s="66"/>
      <c r="E10" s="66"/>
      <c r="F10" s="68"/>
      <c r="G10" s="70"/>
      <c r="H10" s="16"/>
      <c r="I10" s="69"/>
      <c r="J10" s="69"/>
      <c r="K10" s="69"/>
      <c r="L10" s="69"/>
      <c r="M10" s="70"/>
      <c r="O10" s="7"/>
      <c r="P10" s="16"/>
      <c r="Q10" s="6"/>
      <c r="R10" s="6"/>
      <c r="S10" s="6"/>
      <c r="T10" s="23"/>
      <c r="U10" s="29"/>
      <c r="V10" s="16"/>
      <c r="W10" s="6"/>
      <c r="X10" s="6"/>
      <c r="Y10" s="6"/>
      <c r="Z10" s="23"/>
      <c r="AA10" s="29"/>
    </row>
    <row r="11" spans="1:27" ht="15">
      <c r="A11" s="7"/>
      <c r="B11" s="16" t="s">
        <v>9</v>
      </c>
      <c r="C11" s="66">
        <f>SUM(D11:G11)+SUM(I11:M11)</f>
        <v>14428</v>
      </c>
      <c r="D11" s="66">
        <v>5836</v>
      </c>
      <c r="E11" s="66">
        <v>3804</v>
      </c>
      <c r="F11" s="66">
        <v>2586</v>
      </c>
      <c r="G11" s="67">
        <v>981</v>
      </c>
      <c r="H11" s="16" t="s">
        <v>9</v>
      </c>
      <c r="I11" s="66">
        <v>538</v>
      </c>
      <c r="J11" s="66">
        <v>245</v>
      </c>
      <c r="K11" s="66">
        <v>53</v>
      </c>
      <c r="L11" s="66">
        <v>41</v>
      </c>
      <c r="M11" s="67">
        <v>344</v>
      </c>
      <c r="O11" s="7"/>
      <c r="P11" s="16" t="s">
        <v>9</v>
      </c>
      <c r="Q11" s="35">
        <f>C11/$C$9*100</f>
        <v>18.381491107374</v>
      </c>
      <c r="R11" s="35">
        <f aca="true" t="shared" si="0" ref="R11:R25">D11/$C$9*100</f>
        <v>7.435152627019315</v>
      </c>
      <c r="S11" s="35">
        <f aca="true" t="shared" si="1" ref="S11:S25">E11/$C$9*100</f>
        <v>4.846353768536921</v>
      </c>
      <c r="T11" s="35">
        <f aca="true" t="shared" si="2" ref="T11:T25">F11/$C$9*100</f>
        <v>3.294603271670998</v>
      </c>
      <c r="U11" s="36">
        <f aca="true" t="shared" si="3" ref="U11:U25">G11/$C$9*100</f>
        <v>1.249808897722061</v>
      </c>
      <c r="V11" s="16" t="s">
        <v>9</v>
      </c>
      <c r="W11" s="35">
        <f>I11/$C$9*100</f>
        <v>0.6854201702084289</v>
      </c>
      <c r="X11" s="35">
        <f aca="true" t="shared" si="4" ref="X11:X25">J11/$C$9*100</f>
        <v>0.31213372063394995</v>
      </c>
      <c r="Y11" s="35">
        <f aca="true" t="shared" si="5" ref="Y11:Y25">K11/$C$9*100</f>
        <v>0.06752280487183407</v>
      </c>
      <c r="Z11" s="35">
        <f aca="true" t="shared" si="6" ref="Z11:Z25">L11/$C$9*100</f>
        <v>0.052234622636701825</v>
      </c>
      <c r="AA11" s="36">
        <f aca="true" t="shared" si="7" ref="AA11:AA25">M11/$C$9*100</f>
        <v>0.438261224073791</v>
      </c>
    </row>
    <row r="12" spans="1:27" ht="15">
      <c r="A12" s="7"/>
      <c r="B12" s="16">
        <v>2</v>
      </c>
      <c r="C12" s="66">
        <f aca="true" t="shared" si="8" ref="C12:C25">SUM(D12:G12)+SUM(I12:M12)</f>
        <v>23598</v>
      </c>
      <c r="D12" s="66">
        <v>3596</v>
      </c>
      <c r="E12" s="66">
        <v>6078</v>
      </c>
      <c r="F12" s="66">
        <v>6954</v>
      </c>
      <c r="G12" s="67">
        <v>3730</v>
      </c>
      <c r="H12" s="16">
        <v>2</v>
      </c>
      <c r="I12" s="66">
        <v>2240</v>
      </c>
      <c r="J12" s="66">
        <v>884</v>
      </c>
      <c r="K12" s="66">
        <v>42</v>
      </c>
      <c r="L12" s="66">
        <v>36</v>
      </c>
      <c r="M12" s="67">
        <v>38</v>
      </c>
      <c r="O12" s="7"/>
      <c r="P12" s="16">
        <v>2</v>
      </c>
      <c r="Q12" s="35">
        <f aca="true" t="shared" si="9" ref="Q12:Q25">C12/$C$9*100</f>
        <v>30.064210365387556</v>
      </c>
      <c r="R12" s="35">
        <f t="shared" si="0"/>
        <v>4.581358609794629</v>
      </c>
      <c r="S12" s="35">
        <f t="shared" si="1"/>
        <v>7.743464302094481</v>
      </c>
      <c r="T12" s="35">
        <f t="shared" si="2"/>
        <v>8.859501605259135</v>
      </c>
      <c r="U12" s="36">
        <f t="shared" si="3"/>
        <v>4.752076644753606</v>
      </c>
      <c r="V12" s="16">
        <v>2</v>
      </c>
      <c r="W12" s="35">
        <f aca="true" t="shared" si="10" ref="W12:W25">I12/$C$9*100</f>
        <v>2.8537940172246854</v>
      </c>
      <c r="X12" s="35">
        <f t="shared" si="4"/>
        <v>1.126229424654742</v>
      </c>
      <c r="Y12" s="35">
        <f t="shared" si="5"/>
        <v>0.053508637822962855</v>
      </c>
      <c r="Z12" s="35">
        <f t="shared" si="6"/>
        <v>0.045864546705396726</v>
      </c>
      <c r="AA12" s="36">
        <f t="shared" si="7"/>
        <v>0.04841257707791877</v>
      </c>
    </row>
    <row r="13" spans="1:27" ht="15">
      <c r="A13" s="7"/>
      <c r="B13" s="16">
        <v>3</v>
      </c>
      <c r="C13" s="66">
        <f t="shared" si="8"/>
        <v>8010</v>
      </c>
      <c r="D13" s="66">
        <v>774</v>
      </c>
      <c r="E13" s="66">
        <v>1569</v>
      </c>
      <c r="F13" s="66">
        <v>2316</v>
      </c>
      <c r="G13" s="67">
        <v>1680</v>
      </c>
      <c r="H13" s="16">
        <v>3</v>
      </c>
      <c r="I13" s="66">
        <v>1080</v>
      </c>
      <c r="J13" s="66">
        <v>438</v>
      </c>
      <c r="K13" s="66">
        <v>54</v>
      </c>
      <c r="L13" s="66">
        <v>24</v>
      </c>
      <c r="M13" s="67">
        <v>75</v>
      </c>
      <c r="O13" s="7"/>
      <c r="P13" s="16">
        <v>3</v>
      </c>
      <c r="Q13" s="35">
        <f t="shared" si="9"/>
        <v>10.204861641950771</v>
      </c>
      <c r="R13" s="35">
        <f t="shared" si="0"/>
        <v>0.9860877541660297</v>
      </c>
      <c r="S13" s="35">
        <f t="shared" si="1"/>
        <v>1.9989298272435407</v>
      </c>
      <c r="T13" s="35">
        <f t="shared" si="2"/>
        <v>2.9506191713805228</v>
      </c>
      <c r="U13" s="36">
        <f t="shared" si="3"/>
        <v>2.140345512918514</v>
      </c>
      <c r="V13" s="16">
        <v>3</v>
      </c>
      <c r="W13" s="35">
        <f t="shared" si="10"/>
        <v>1.3759364011619017</v>
      </c>
      <c r="X13" s="35">
        <f t="shared" si="4"/>
        <v>0.5580186515823269</v>
      </c>
      <c r="Y13" s="35">
        <f t="shared" si="5"/>
        <v>0.06879682005809509</v>
      </c>
      <c r="Z13" s="35">
        <f t="shared" si="6"/>
        <v>0.030576364470264485</v>
      </c>
      <c r="AA13" s="36">
        <f t="shared" si="7"/>
        <v>0.09555113896957651</v>
      </c>
    </row>
    <row r="14" spans="1:27" ht="15">
      <c r="A14" s="7"/>
      <c r="B14" s="16">
        <v>4</v>
      </c>
      <c r="C14" s="66">
        <f t="shared" si="8"/>
        <v>4104</v>
      </c>
      <c r="D14" s="66">
        <v>316</v>
      </c>
      <c r="E14" s="66">
        <v>652</v>
      </c>
      <c r="F14" s="66">
        <v>1048</v>
      </c>
      <c r="G14" s="67">
        <v>888</v>
      </c>
      <c r="H14" s="16">
        <v>4</v>
      </c>
      <c r="I14" s="66">
        <v>648</v>
      </c>
      <c r="J14" s="66">
        <v>364</v>
      </c>
      <c r="K14" s="66">
        <v>32</v>
      </c>
      <c r="L14" s="66">
        <v>20</v>
      </c>
      <c r="M14" s="67">
        <v>136</v>
      </c>
      <c r="O14" s="7"/>
      <c r="P14" s="16">
        <v>4</v>
      </c>
      <c r="Q14" s="35">
        <f t="shared" si="9"/>
        <v>5.228558324415227</v>
      </c>
      <c r="R14" s="35">
        <f t="shared" si="0"/>
        <v>0.4025887988584824</v>
      </c>
      <c r="S14" s="35">
        <f t="shared" si="1"/>
        <v>0.8306579014421852</v>
      </c>
      <c r="T14" s="35">
        <f t="shared" si="2"/>
        <v>1.3351679152015492</v>
      </c>
      <c r="U14" s="36">
        <f t="shared" si="3"/>
        <v>1.131325485399786</v>
      </c>
      <c r="V14" s="16">
        <v>4</v>
      </c>
      <c r="W14" s="35">
        <f t="shared" si="10"/>
        <v>0.8255618406971411</v>
      </c>
      <c r="X14" s="35">
        <f t="shared" si="4"/>
        <v>0.46374152779901134</v>
      </c>
      <c r="Y14" s="35">
        <f t="shared" si="5"/>
        <v>0.04076848596035265</v>
      </c>
      <c r="Z14" s="35">
        <f t="shared" si="6"/>
        <v>0.025480303725220404</v>
      </c>
      <c r="AA14" s="36">
        <f t="shared" si="7"/>
        <v>0.17326606533149874</v>
      </c>
    </row>
    <row r="15" spans="1:27" ht="15">
      <c r="A15" s="7"/>
      <c r="B15" s="16" t="s">
        <v>20</v>
      </c>
      <c r="C15" s="66">
        <f t="shared" si="8"/>
        <v>2360</v>
      </c>
      <c r="D15" s="66">
        <v>105</v>
      </c>
      <c r="E15" s="66">
        <v>300</v>
      </c>
      <c r="F15" s="66">
        <v>515</v>
      </c>
      <c r="G15" s="67">
        <v>540</v>
      </c>
      <c r="H15" s="16" t="s">
        <v>20</v>
      </c>
      <c r="I15" s="66">
        <v>405</v>
      </c>
      <c r="J15" s="66">
        <v>295</v>
      </c>
      <c r="K15" s="66">
        <v>40</v>
      </c>
      <c r="L15" s="66">
        <v>45</v>
      </c>
      <c r="M15" s="67">
        <v>115</v>
      </c>
      <c r="O15" s="7"/>
      <c r="P15" s="16" t="s">
        <v>20</v>
      </c>
      <c r="Q15" s="35">
        <f t="shared" si="9"/>
        <v>3.006675839576008</v>
      </c>
      <c r="R15" s="35">
        <f t="shared" si="0"/>
        <v>0.13377159455740711</v>
      </c>
      <c r="S15" s="35">
        <f t="shared" si="1"/>
        <v>0.38220455587830604</v>
      </c>
      <c r="T15" s="35">
        <f t="shared" si="2"/>
        <v>0.6561178209244254</v>
      </c>
      <c r="U15" s="36">
        <f t="shared" si="3"/>
        <v>0.6879682005809509</v>
      </c>
      <c r="V15" s="16" t="s">
        <v>20</v>
      </c>
      <c r="W15" s="35">
        <f t="shared" si="10"/>
        <v>0.5159761504357132</v>
      </c>
      <c r="X15" s="35">
        <f t="shared" si="4"/>
        <v>0.375834479947001</v>
      </c>
      <c r="Y15" s="35">
        <f t="shared" si="5"/>
        <v>0.05096060745044081</v>
      </c>
      <c r="Z15" s="35">
        <f t="shared" si="6"/>
        <v>0.057330683381745906</v>
      </c>
      <c r="AA15" s="36">
        <f t="shared" si="7"/>
        <v>0.14651174642001732</v>
      </c>
    </row>
    <row r="16" spans="1:27" ht="15">
      <c r="A16" s="7"/>
      <c r="B16" s="16" t="s">
        <v>21</v>
      </c>
      <c r="C16" s="66">
        <f t="shared" si="8"/>
        <v>1650</v>
      </c>
      <c r="D16" s="66">
        <v>42</v>
      </c>
      <c r="E16" s="66">
        <v>156</v>
      </c>
      <c r="F16" s="66">
        <v>318</v>
      </c>
      <c r="G16" s="67">
        <v>360</v>
      </c>
      <c r="H16" s="16" t="s">
        <v>21</v>
      </c>
      <c r="I16" s="66">
        <v>222</v>
      </c>
      <c r="J16" s="66">
        <v>300</v>
      </c>
      <c r="K16" s="66">
        <v>78</v>
      </c>
      <c r="L16" s="66">
        <v>36</v>
      </c>
      <c r="M16" s="67">
        <v>138</v>
      </c>
      <c r="O16" s="7"/>
      <c r="P16" s="16" t="s">
        <v>21</v>
      </c>
      <c r="Q16" s="35">
        <f t="shared" si="9"/>
        <v>2.1021250573306833</v>
      </c>
      <c r="R16" s="35">
        <f t="shared" si="0"/>
        <v>0.053508637822962855</v>
      </c>
      <c r="S16" s="35">
        <f t="shared" si="1"/>
        <v>0.19874636905671916</v>
      </c>
      <c r="T16" s="35">
        <f t="shared" si="2"/>
        <v>0.40513682923100447</v>
      </c>
      <c r="U16" s="36">
        <f t="shared" si="3"/>
        <v>0.45864546705396725</v>
      </c>
      <c r="V16" s="16" t="s">
        <v>21</v>
      </c>
      <c r="W16" s="35">
        <f t="shared" si="10"/>
        <v>0.2828313713499465</v>
      </c>
      <c r="X16" s="35">
        <f t="shared" si="4"/>
        <v>0.38220455587830604</v>
      </c>
      <c r="Y16" s="35">
        <f t="shared" si="5"/>
        <v>0.09937318452835958</v>
      </c>
      <c r="Z16" s="35">
        <f t="shared" si="6"/>
        <v>0.045864546705396726</v>
      </c>
      <c r="AA16" s="36">
        <f t="shared" si="7"/>
        <v>0.1758140957040208</v>
      </c>
    </row>
    <row r="17" spans="1:27" ht="15">
      <c r="A17" s="7"/>
      <c r="B17" s="16" t="s">
        <v>22</v>
      </c>
      <c r="C17" s="66">
        <f>SUM(D17:G17)+SUM(I17:M17)</f>
        <v>1456</v>
      </c>
      <c r="D17" s="66">
        <v>35</v>
      </c>
      <c r="E17" s="66">
        <v>35</v>
      </c>
      <c r="F17" s="66">
        <v>259</v>
      </c>
      <c r="G17" s="67">
        <v>301</v>
      </c>
      <c r="H17" s="16" t="s">
        <v>22</v>
      </c>
      <c r="I17" s="66">
        <v>238</v>
      </c>
      <c r="J17" s="66">
        <v>168</v>
      </c>
      <c r="K17" s="66">
        <v>63</v>
      </c>
      <c r="L17" s="66">
        <v>49</v>
      </c>
      <c r="M17" s="67">
        <v>308</v>
      </c>
      <c r="O17" s="7"/>
      <c r="P17" s="16" t="s">
        <v>22</v>
      </c>
      <c r="Q17" s="35">
        <f t="shared" si="9"/>
        <v>1.8549661111960454</v>
      </c>
      <c r="R17" s="35">
        <f t="shared" si="0"/>
        <v>0.04459053151913571</v>
      </c>
      <c r="S17" s="35">
        <f t="shared" si="1"/>
        <v>0.04459053151913571</v>
      </c>
      <c r="T17" s="35">
        <f t="shared" si="2"/>
        <v>0.32996993324160423</v>
      </c>
      <c r="U17" s="36">
        <f t="shared" si="3"/>
        <v>0.3834785710645671</v>
      </c>
      <c r="V17" s="16" t="s">
        <v>22</v>
      </c>
      <c r="W17" s="35">
        <f t="shared" si="10"/>
        <v>0.30321561433012284</v>
      </c>
      <c r="X17" s="35">
        <f t="shared" si="4"/>
        <v>0.21403455129185142</v>
      </c>
      <c r="Y17" s="35">
        <f t="shared" si="5"/>
        <v>0.08026295673444427</v>
      </c>
      <c r="Z17" s="35">
        <f t="shared" si="6"/>
        <v>0.06242674412678999</v>
      </c>
      <c r="AA17" s="36">
        <f t="shared" si="7"/>
        <v>0.39239667736839423</v>
      </c>
    </row>
    <row r="18" spans="1:27" ht="15">
      <c r="A18" s="7"/>
      <c r="B18" s="16" t="s">
        <v>23</v>
      </c>
      <c r="C18" s="66">
        <f t="shared" si="8"/>
        <v>1192</v>
      </c>
      <c r="D18" s="66">
        <v>16</v>
      </c>
      <c r="E18" s="66">
        <v>72</v>
      </c>
      <c r="F18" s="66">
        <v>120</v>
      </c>
      <c r="G18" s="67">
        <v>216</v>
      </c>
      <c r="H18" s="16" t="s">
        <v>23</v>
      </c>
      <c r="I18" s="66">
        <v>152</v>
      </c>
      <c r="J18" s="66">
        <v>192</v>
      </c>
      <c r="K18" s="66">
        <v>80</v>
      </c>
      <c r="L18" s="66">
        <v>24</v>
      </c>
      <c r="M18" s="67">
        <v>320</v>
      </c>
      <c r="O18" s="7"/>
      <c r="P18" s="16" t="s">
        <v>23</v>
      </c>
      <c r="Q18" s="35">
        <f t="shared" si="9"/>
        <v>1.5186261020231362</v>
      </c>
      <c r="R18" s="35">
        <f t="shared" si="0"/>
        <v>0.020384242980176326</v>
      </c>
      <c r="S18" s="35">
        <f t="shared" si="1"/>
        <v>0.09172909341079345</v>
      </c>
      <c r="T18" s="35">
        <f t="shared" si="2"/>
        <v>0.15288182235132244</v>
      </c>
      <c r="U18" s="36">
        <f t="shared" si="3"/>
        <v>0.27518728023238037</v>
      </c>
      <c r="V18" s="16" t="s">
        <v>23</v>
      </c>
      <c r="W18" s="35">
        <f t="shared" si="10"/>
        <v>0.19365030831167507</v>
      </c>
      <c r="X18" s="35">
        <f t="shared" si="4"/>
        <v>0.24461091576211588</v>
      </c>
      <c r="Y18" s="35">
        <f t="shared" si="5"/>
        <v>0.10192121490088162</v>
      </c>
      <c r="Z18" s="35">
        <f t="shared" si="6"/>
        <v>0.030576364470264485</v>
      </c>
      <c r="AA18" s="36">
        <f t="shared" si="7"/>
        <v>0.40768485960352646</v>
      </c>
    </row>
    <row r="19" spans="1:27" ht="15">
      <c r="A19" s="7"/>
      <c r="B19" s="16" t="s">
        <v>24</v>
      </c>
      <c r="C19" s="66">
        <f t="shared" si="8"/>
        <v>801</v>
      </c>
      <c r="D19" s="66">
        <v>9</v>
      </c>
      <c r="E19" s="66">
        <v>27</v>
      </c>
      <c r="F19" s="66">
        <v>54</v>
      </c>
      <c r="G19" s="67">
        <v>90</v>
      </c>
      <c r="H19" s="16" t="s">
        <v>24</v>
      </c>
      <c r="I19" s="66">
        <v>90</v>
      </c>
      <c r="J19" s="66">
        <v>171</v>
      </c>
      <c r="K19" s="66">
        <v>36</v>
      </c>
      <c r="L19" s="66">
        <v>45</v>
      </c>
      <c r="M19" s="67">
        <v>279</v>
      </c>
      <c r="O19" s="7"/>
      <c r="P19" s="16" t="s">
        <v>24</v>
      </c>
      <c r="Q19" s="35">
        <f t="shared" si="9"/>
        <v>1.0204861641950773</v>
      </c>
      <c r="R19" s="35">
        <f t="shared" si="0"/>
        <v>0.011466136676349182</v>
      </c>
      <c r="S19" s="35">
        <f t="shared" si="1"/>
        <v>0.034398410029047546</v>
      </c>
      <c r="T19" s="35">
        <f t="shared" si="2"/>
        <v>0.06879682005809509</v>
      </c>
      <c r="U19" s="36">
        <f t="shared" si="3"/>
        <v>0.11466136676349181</v>
      </c>
      <c r="V19" s="16" t="s">
        <v>24</v>
      </c>
      <c r="W19" s="35">
        <f t="shared" si="10"/>
        <v>0.11466136676349181</v>
      </c>
      <c r="X19" s="35">
        <f t="shared" si="4"/>
        <v>0.21785659685063444</v>
      </c>
      <c r="Y19" s="35">
        <f t="shared" si="5"/>
        <v>0.045864546705396726</v>
      </c>
      <c r="Z19" s="35">
        <f t="shared" si="6"/>
        <v>0.057330683381745906</v>
      </c>
      <c r="AA19" s="36">
        <f t="shared" si="7"/>
        <v>0.35545023696682465</v>
      </c>
    </row>
    <row r="20" spans="1:27" ht="15">
      <c r="A20" s="7"/>
      <c r="B20" s="16" t="s">
        <v>0</v>
      </c>
      <c r="C20" s="66">
        <f t="shared" si="8"/>
        <v>5459</v>
      </c>
      <c r="D20" s="66" t="s">
        <v>148</v>
      </c>
      <c r="E20" s="66" t="s">
        <v>148</v>
      </c>
      <c r="F20" s="66">
        <v>351.99999999999994</v>
      </c>
      <c r="G20" s="67">
        <v>878</v>
      </c>
      <c r="H20" s="16" t="s">
        <v>0</v>
      </c>
      <c r="I20" s="66">
        <v>643.0000000000001</v>
      </c>
      <c r="J20" s="66">
        <v>769</v>
      </c>
      <c r="K20" s="66">
        <v>387</v>
      </c>
      <c r="L20" s="66">
        <v>229</v>
      </c>
      <c r="M20" s="67">
        <v>2200.9999999999995</v>
      </c>
      <c r="O20" s="7"/>
      <c r="P20" s="16" t="s">
        <v>0</v>
      </c>
      <c r="Q20" s="35">
        <f t="shared" si="9"/>
        <v>6.95484890179891</v>
      </c>
      <c r="R20" s="35">
        <f t="shared" si="0"/>
        <v>0</v>
      </c>
      <c r="S20" s="35">
        <f t="shared" si="1"/>
        <v>0</v>
      </c>
      <c r="T20" s="35">
        <f t="shared" si="2"/>
        <v>0.44845334556387906</v>
      </c>
      <c r="U20" s="36">
        <f t="shared" si="3"/>
        <v>1.1185853335371758</v>
      </c>
      <c r="V20" s="16" t="s">
        <v>0</v>
      </c>
      <c r="W20" s="35">
        <f t="shared" si="10"/>
        <v>0.8191917647658361</v>
      </c>
      <c r="X20" s="35">
        <f t="shared" si="4"/>
        <v>0.9797176782347246</v>
      </c>
      <c r="Y20" s="35">
        <f t="shared" si="5"/>
        <v>0.49304387708301484</v>
      </c>
      <c r="Z20" s="35">
        <f t="shared" si="6"/>
        <v>0.2917494776537737</v>
      </c>
      <c r="AA20" s="36">
        <f t="shared" si="7"/>
        <v>2.804107424960505</v>
      </c>
    </row>
    <row r="21" spans="1:27" ht="15">
      <c r="A21" s="7"/>
      <c r="B21" s="16" t="s">
        <v>1</v>
      </c>
      <c r="C21" s="66">
        <f t="shared" si="8"/>
        <v>4976</v>
      </c>
      <c r="D21" s="66" t="s">
        <v>148</v>
      </c>
      <c r="E21" s="66" t="s">
        <v>148</v>
      </c>
      <c r="F21" s="66">
        <v>20</v>
      </c>
      <c r="G21" s="67">
        <v>423</v>
      </c>
      <c r="H21" s="16" t="s">
        <v>1</v>
      </c>
      <c r="I21" s="66">
        <v>423</v>
      </c>
      <c r="J21" s="66">
        <v>847.0000000000001</v>
      </c>
      <c r="K21" s="66">
        <v>398</v>
      </c>
      <c r="L21" s="66">
        <v>229</v>
      </c>
      <c r="M21" s="67">
        <v>2636</v>
      </c>
      <c r="O21" s="7"/>
      <c r="P21" s="16" t="s">
        <v>1</v>
      </c>
      <c r="Q21" s="35">
        <f t="shared" si="9"/>
        <v>6.339499566834837</v>
      </c>
      <c r="R21" s="35">
        <f t="shared" si="0"/>
        <v>0</v>
      </c>
      <c r="S21" s="35">
        <f t="shared" si="1"/>
        <v>0</v>
      </c>
      <c r="T21" s="35">
        <f t="shared" si="2"/>
        <v>0.025480303725220404</v>
      </c>
      <c r="U21" s="36">
        <f t="shared" si="3"/>
        <v>0.5389084237884115</v>
      </c>
      <c r="V21" s="16" t="s">
        <v>1</v>
      </c>
      <c r="W21" s="35">
        <f t="shared" si="10"/>
        <v>0.5389084237884115</v>
      </c>
      <c r="X21" s="35">
        <f t="shared" si="4"/>
        <v>1.0790908627630844</v>
      </c>
      <c r="Y21" s="35">
        <f t="shared" si="5"/>
        <v>0.507058044131886</v>
      </c>
      <c r="Z21" s="35">
        <f t="shared" si="6"/>
        <v>0.2917494776537737</v>
      </c>
      <c r="AA21" s="36">
        <f t="shared" si="7"/>
        <v>3.3583040309840495</v>
      </c>
    </row>
    <row r="22" spans="1:27" ht="15">
      <c r="A22" s="7"/>
      <c r="B22" s="16" t="s">
        <v>2</v>
      </c>
      <c r="C22" s="66">
        <f t="shared" si="8"/>
        <v>2105</v>
      </c>
      <c r="D22" s="66" t="s">
        <v>148</v>
      </c>
      <c r="E22" s="66" t="s">
        <v>148</v>
      </c>
      <c r="F22" s="66" t="s">
        <v>148</v>
      </c>
      <c r="G22" s="67" t="s">
        <v>148</v>
      </c>
      <c r="H22" s="16" t="s">
        <v>2</v>
      </c>
      <c r="I22" s="66">
        <v>126</v>
      </c>
      <c r="J22" s="66">
        <v>132</v>
      </c>
      <c r="K22" s="66">
        <v>82</v>
      </c>
      <c r="L22" s="66">
        <v>51</v>
      </c>
      <c r="M22" s="67">
        <v>1714</v>
      </c>
      <c r="O22" s="7"/>
      <c r="P22" s="16" t="s">
        <v>2</v>
      </c>
      <c r="Q22" s="35">
        <f t="shared" si="9"/>
        <v>2.6818019670794477</v>
      </c>
      <c r="R22" s="35">
        <f t="shared" si="0"/>
        <v>0</v>
      </c>
      <c r="S22" s="35">
        <f t="shared" si="1"/>
        <v>0</v>
      </c>
      <c r="T22" s="35">
        <f t="shared" si="2"/>
        <v>0</v>
      </c>
      <c r="U22" s="36">
        <f t="shared" si="3"/>
        <v>0</v>
      </c>
      <c r="V22" s="16" t="s">
        <v>2</v>
      </c>
      <c r="W22" s="35">
        <f t="shared" si="10"/>
        <v>0.16052591346888853</v>
      </c>
      <c r="X22" s="35">
        <f t="shared" si="4"/>
        <v>0.16817000458645467</v>
      </c>
      <c r="Y22" s="35">
        <f t="shared" si="5"/>
        <v>0.10446924527340365</v>
      </c>
      <c r="Z22" s="35">
        <f t="shared" si="6"/>
        <v>0.06497477449931204</v>
      </c>
      <c r="AA22" s="36">
        <f t="shared" si="7"/>
        <v>2.1836620292513884</v>
      </c>
    </row>
    <row r="23" spans="1:27" ht="15">
      <c r="A23" s="7"/>
      <c r="B23" s="16" t="s">
        <v>3</v>
      </c>
      <c r="C23" s="66">
        <f t="shared" si="8"/>
        <v>1786</v>
      </c>
      <c r="D23" s="66" t="s">
        <v>148</v>
      </c>
      <c r="E23" s="66" t="s">
        <v>148</v>
      </c>
      <c r="F23" s="66">
        <v>121</v>
      </c>
      <c r="G23" s="67">
        <v>101</v>
      </c>
      <c r="H23" s="16" t="s">
        <v>3</v>
      </c>
      <c r="I23" s="66" t="s">
        <v>148</v>
      </c>
      <c r="J23" s="66">
        <v>365</v>
      </c>
      <c r="K23" s="66" t="s">
        <v>148</v>
      </c>
      <c r="L23" s="66">
        <v>121</v>
      </c>
      <c r="M23" s="67">
        <v>1078</v>
      </c>
      <c r="O23" s="7"/>
      <c r="P23" s="16" t="s">
        <v>3</v>
      </c>
      <c r="Q23" s="35">
        <f t="shared" si="9"/>
        <v>2.275391122662182</v>
      </c>
      <c r="R23" s="35">
        <f t="shared" si="0"/>
        <v>0</v>
      </c>
      <c r="S23" s="35">
        <f t="shared" si="1"/>
        <v>0</v>
      </c>
      <c r="T23" s="35">
        <f t="shared" si="2"/>
        <v>0.15415583753758344</v>
      </c>
      <c r="U23" s="36">
        <f t="shared" si="3"/>
        <v>0.12867553381236302</v>
      </c>
      <c r="V23" s="16" t="s">
        <v>3</v>
      </c>
      <c r="W23" s="35">
        <f t="shared" si="10"/>
        <v>0</v>
      </c>
      <c r="X23" s="35">
        <f t="shared" si="4"/>
        <v>0.4650155429852724</v>
      </c>
      <c r="Y23" s="35">
        <f t="shared" si="5"/>
        <v>0</v>
      </c>
      <c r="Z23" s="35">
        <f t="shared" si="6"/>
        <v>0.15415583753758344</v>
      </c>
      <c r="AA23" s="36">
        <f t="shared" si="7"/>
        <v>1.3733883707893797</v>
      </c>
    </row>
    <row r="24" spans="1:27" ht="15">
      <c r="A24" s="7"/>
      <c r="B24" s="16" t="s">
        <v>4</v>
      </c>
      <c r="C24" s="66">
        <f t="shared" si="8"/>
        <v>1598</v>
      </c>
      <c r="D24" s="66" t="s">
        <v>148</v>
      </c>
      <c r="E24" s="66" t="s">
        <v>148</v>
      </c>
      <c r="F24" s="66" t="s">
        <v>148</v>
      </c>
      <c r="G24" s="67" t="s">
        <v>148</v>
      </c>
      <c r="H24" s="16" t="s">
        <v>4</v>
      </c>
      <c r="I24" s="66" t="s">
        <v>148</v>
      </c>
      <c r="J24" s="66" t="s">
        <v>148</v>
      </c>
      <c r="K24" s="66" t="s">
        <v>148</v>
      </c>
      <c r="L24" s="66" t="s">
        <v>148</v>
      </c>
      <c r="M24" s="67">
        <v>1598</v>
      </c>
      <c r="O24" s="7"/>
      <c r="P24" s="16" t="s">
        <v>4</v>
      </c>
      <c r="Q24" s="35">
        <f t="shared" si="9"/>
        <v>2.03587626764511</v>
      </c>
      <c r="R24" s="35">
        <f t="shared" si="0"/>
        <v>0</v>
      </c>
      <c r="S24" s="35">
        <f t="shared" si="1"/>
        <v>0</v>
      </c>
      <c r="T24" s="35">
        <f t="shared" si="2"/>
        <v>0</v>
      </c>
      <c r="U24" s="36">
        <f t="shared" si="3"/>
        <v>0</v>
      </c>
      <c r="V24" s="16" t="s">
        <v>4</v>
      </c>
      <c r="W24" s="35">
        <f t="shared" si="10"/>
        <v>0</v>
      </c>
      <c r="X24" s="35">
        <f t="shared" si="4"/>
        <v>0</v>
      </c>
      <c r="Y24" s="35">
        <f t="shared" si="5"/>
        <v>0</v>
      </c>
      <c r="Z24" s="35">
        <f t="shared" si="6"/>
        <v>0</v>
      </c>
      <c r="AA24" s="36">
        <f t="shared" si="7"/>
        <v>2.03587626764511</v>
      </c>
    </row>
    <row r="25" spans="1:27" ht="15">
      <c r="A25" s="7"/>
      <c r="B25" s="16" t="s">
        <v>18</v>
      </c>
      <c r="C25" s="66">
        <f t="shared" si="8"/>
        <v>4969</v>
      </c>
      <c r="D25" s="66" t="s">
        <v>148</v>
      </c>
      <c r="E25" s="66" t="s">
        <v>148</v>
      </c>
      <c r="F25" s="66" t="s">
        <v>148</v>
      </c>
      <c r="G25" s="67" t="s">
        <v>148</v>
      </c>
      <c r="H25" s="16" t="s">
        <v>18</v>
      </c>
      <c r="I25" s="66" t="s">
        <v>148</v>
      </c>
      <c r="J25" s="66">
        <v>1203</v>
      </c>
      <c r="K25" s="66" t="s">
        <v>148</v>
      </c>
      <c r="L25" s="66" t="s">
        <v>148</v>
      </c>
      <c r="M25" s="67">
        <v>3766</v>
      </c>
      <c r="O25" s="7"/>
      <c r="P25" s="16" t="s">
        <v>18</v>
      </c>
      <c r="Q25" s="35">
        <f t="shared" si="9"/>
        <v>6.330581460531009</v>
      </c>
      <c r="R25" s="35">
        <f t="shared" si="0"/>
        <v>0</v>
      </c>
      <c r="S25" s="35">
        <f t="shared" si="1"/>
        <v>0</v>
      </c>
      <c r="T25" s="35">
        <f t="shared" si="2"/>
        <v>0</v>
      </c>
      <c r="U25" s="36">
        <f t="shared" si="3"/>
        <v>0</v>
      </c>
      <c r="V25" s="16" t="s">
        <v>18</v>
      </c>
      <c r="W25" s="35">
        <f t="shared" si="10"/>
        <v>0</v>
      </c>
      <c r="X25" s="35">
        <f t="shared" si="4"/>
        <v>1.5326402690720073</v>
      </c>
      <c r="Y25" s="35">
        <f t="shared" si="5"/>
        <v>0</v>
      </c>
      <c r="Z25" s="35">
        <f t="shared" si="6"/>
        <v>0</v>
      </c>
      <c r="AA25" s="36">
        <f t="shared" si="7"/>
        <v>4.797941191459002</v>
      </c>
    </row>
    <row r="26" spans="1:27" ht="6.75" customHeight="1">
      <c r="A26" s="7"/>
      <c r="B26" s="16"/>
      <c r="C26" s="66"/>
      <c r="D26" s="66"/>
      <c r="E26" s="66"/>
      <c r="F26" s="68"/>
      <c r="G26" s="70"/>
      <c r="H26" s="16"/>
      <c r="I26" s="69"/>
      <c r="J26" s="69"/>
      <c r="K26" s="69"/>
      <c r="L26" s="69"/>
      <c r="M26" s="70"/>
      <c r="O26" s="7"/>
      <c r="P26" s="16"/>
      <c r="Q26" s="6"/>
      <c r="R26" s="6"/>
      <c r="S26" s="6"/>
      <c r="T26" s="23"/>
      <c r="U26" s="29"/>
      <c r="V26" s="16"/>
      <c r="W26" s="6"/>
      <c r="X26" s="6"/>
      <c r="Y26" s="6"/>
      <c r="Z26" s="23"/>
      <c r="AA26" s="29"/>
    </row>
    <row r="27" spans="1:27" ht="16.5" customHeight="1">
      <c r="A27" s="7"/>
      <c r="B27" s="41" t="s">
        <v>10</v>
      </c>
      <c r="C27" s="66">
        <f>SUM(C15:C25)</f>
        <v>28352</v>
      </c>
      <c r="D27" s="66">
        <f>SUM(D15:D25)</f>
        <v>207</v>
      </c>
      <c r="E27" s="66">
        <f>SUM(E15:E25)</f>
        <v>590</v>
      </c>
      <c r="F27" s="66">
        <f>SUM(F15:F25)</f>
        <v>1759</v>
      </c>
      <c r="G27" s="67">
        <f>SUM(G15:G25)</f>
        <v>2909</v>
      </c>
      <c r="H27" s="41" t="s">
        <v>10</v>
      </c>
      <c r="I27" s="66">
        <f>SUM(I15:I25)</f>
        <v>2299</v>
      </c>
      <c r="J27" s="66">
        <f>SUM(J15:J25)</f>
        <v>4442</v>
      </c>
      <c r="K27" s="66">
        <f>SUM(K15:K25)</f>
        <v>1164</v>
      </c>
      <c r="L27" s="66">
        <f>SUM(L15:L25)</f>
        <v>829</v>
      </c>
      <c r="M27" s="67">
        <f>SUM(M15:M25)</f>
        <v>14153</v>
      </c>
      <c r="O27" s="7"/>
      <c r="P27" s="41" t="s">
        <v>10</v>
      </c>
      <c r="Q27" s="35">
        <f aca="true" t="shared" si="11" ref="Q27:Q32">C27/$C$9*100</f>
        <v>36.12087856087244</v>
      </c>
      <c r="R27" s="35">
        <f aca="true" t="shared" si="12" ref="R27:R32">D27/$C$9*100</f>
        <v>0.26372114355603116</v>
      </c>
      <c r="S27" s="35">
        <f aca="true" t="shared" si="13" ref="S27:S32">E27/$C$9*100</f>
        <v>0.751668959894002</v>
      </c>
      <c r="T27" s="35">
        <f aca="true" t="shared" si="14" ref="T27:T32">F27/$C$9*100</f>
        <v>2.2409927126331346</v>
      </c>
      <c r="U27" s="36">
        <f aca="true" t="shared" si="15" ref="U27:U32">G27/$C$9*100</f>
        <v>3.706110176833308</v>
      </c>
      <c r="V27" s="41" t="s">
        <v>10</v>
      </c>
      <c r="W27" s="35">
        <f aca="true" t="shared" si="16" ref="W27:W32">I27/$C$9*100</f>
        <v>2.9289609132140857</v>
      </c>
      <c r="X27" s="35">
        <f aca="true" t="shared" si="17" ref="X27:X32">J27/$C$9*100</f>
        <v>5.659175457371452</v>
      </c>
      <c r="Y27" s="35">
        <f aca="true" t="shared" si="18" ref="Y27:Y32">K27/$C$9*100</f>
        <v>1.4829536768078275</v>
      </c>
      <c r="Z27" s="35">
        <f aca="true" t="shared" si="19" ref="Z27:Z32">L27/$C$9*100</f>
        <v>1.0561585894103858</v>
      </c>
      <c r="AA27" s="36">
        <f aca="true" t="shared" si="20" ref="AA27:AA32">M27/$C$9*100</f>
        <v>18.03113693115222</v>
      </c>
    </row>
    <row r="28" spans="1:27" ht="16.5" customHeight="1">
      <c r="A28" s="7"/>
      <c r="B28" s="16" t="s">
        <v>11</v>
      </c>
      <c r="C28" s="66">
        <f>SUM(C20:C25)</f>
        <v>20893</v>
      </c>
      <c r="D28" s="66">
        <f>SUM(D20:D25)</f>
        <v>0</v>
      </c>
      <c r="E28" s="66">
        <f>SUM(E20:E25)</f>
        <v>0</v>
      </c>
      <c r="F28" s="66">
        <f>SUM(F20:F25)</f>
        <v>492.99999999999994</v>
      </c>
      <c r="G28" s="67">
        <f>SUM(G20:G25)</f>
        <v>1402</v>
      </c>
      <c r="H28" s="16" t="s">
        <v>11</v>
      </c>
      <c r="I28" s="66">
        <f>SUM(I20:I25)</f>
        <v>1192</v>
      </c>
      <c r="J28" s="66">
        <f>SUM(J20:J25)</f>
        <v>3316</v>
      </c>
      <c r="K28" s="66">
        <f>SUM(K20:K25)</f>
        <v>867</v>
      </c>
      <c r="L28" s="66">
        <f>SUM(L20:L25)</f>
        <v>630</v>
      </c>
      <c r="M28" s="67">
        <f>SUM(M20:M25)</f>
        <v>12993</v>
      </c>
      <c r="O28" s="7"/>
      <c r="P28" s="16" t="s">
        <v>11</v>
      </c>
      <c r="Q28" s="35">
        <f t="shared" si="11"/>
        <v>26.6179992865515</v>
      </c>
      <c r="R28" s="35">
        <f t="shared" si="12"/>
        <v>0</v>
      </c>
      <c r="S28" s="35">
        <f t="shared" si="13"/>
        <v>0</v>
      </c>
      <c r="T28" s="35">
        <f t="shared" si="14"/>
        <v>0.6280894868266829</v>
      </c>
      <c r="U28" s="36">
        <f t="shared" si="15"/>
        <v>1.7861692911379505</v>
      </c>
      <c r="V28" s="16" t="s">
        <v>11</v>
      </c>
      <c r="W28" s="35">
        <f t="shared" si="16"/>
        <v>1.5186261020231362</v>
      </c>
      <c r="X28" s="35">
        <f t="shared" si="17"/>
        <v>4.224634357641543</v>
      </c>
      <c r="Y28" s="35">
        <f t="shared" si="18"/>
        <v>1.1045711664883047</v>
      </c>
      <c r="Z28" s="35">
        <f t="shared" si="19"/>
        <v>0.8026295673444428</v>
      </c>
      <c r="AA28" s="36">
        <f t="shared" si="20"/>
        <v>16.553279315089437</v>
      </c>
    </row>
    <row r="29" spans="1:27" ht="16.5" customHeight="1">
      <c r="A29" s="7"/>
      <c r="B29" s="16" t="s">
        <v>12</v>
      </c>
      <c r="C29" s="66">
        <f>SUM(C21:C25)</f>
        <v>15434</v>
      </c>
      <c r="D29" s="66">
        <f>SUM(D21:D25)</f>
        <v>0</v>
      </c>
      <c r="E29" s="66">
        <f>SUM(E21:E25)</f>
        <v>0</v>
      </c>
      <c r="F29" s="66">
        <f>SUM(F21:F25)</f>
        <v>141</v>
      </c>
      <c r="G29" s="67">
        <f>SUM(G21:G25)</f>
        <v>524</v>
      </c>
      <c r="H29" s="16" t="s">
        <v>12</v>
      </c>
      <c r="I29" s="66">
        <f>SUM(I21:I25)</f>
        <v>549</v>
      </c>
      <c r="J29" s="66">
        <f>SUM(J21:J25)</f>
        <v>2547</v>
      </c>
      <c r="K29" s="66">
        <f>SUM(K21:K25)</f>
        <v>480</v>
      </c>
      <c r="L29" s="66">
        <f>SUM(L21:L25)</f>
        <v>401</v>
      </c>
      <c r="M29" s="67">
        <f>SUM(M21:M25)</f>
        <v>10792</v>
      </c>
      <c r="O29" s="7"/>
      <c r="P29" s="16" t="s">
        <v>12</v>
      </c>
      <c r="Q29" s="35">
        <f t="shared" si="11"/>
        <v>19.663150384752587</v>
      </c>
      <c r="R29" s="35">
        <f t="shared" si="12"/>
        <v>0</v>
      </c>
      <c r="S29" s="35">
        <f t="shared" si="13"/>
        <v>0</v>
      </c>
      <c r="T29" s="35">
        <f t="shared" si="14"/>
        <v>0.17963614126280386</v>
      </c>
      <c r="U29" s="36">
        <f t="shared" si="15"/>
        <v>0.6675839576007746</v>
      </c>
      <c r="V29" s="16" t="s">
        <v>12</v>
      </c>
      <c r="W29" s="35">
        <f t="shared" si="16"/>
        <v>0.6994343372573001</v>
      </c>
      <c r="X29" s="35">
        <f t="shared" si="17"/>
        <v>3.2449166794068187</v>
      </c>
      <c r="Y29" s="35">
        <f t="shared" si="18"/>
        <v>0.6115272894052898</v>
      </c>
      <c r="Z29" s="35">
        <f t="shared" si="19"/>
        <v>0.5108800896906691</v>
      </c>
      <c r="AA29" s="36">
        <f t="shared" si="20"/>
        <v>13.749171890128931</v>
      </c>
    </row>
    <row r="30" spans="1:27" ht="16.5" customHeight="1">
      <c r="A30" s="7"/>
      <c r="B30" s="16" t="s">
        <v>13</v>
      </c>
      <c r="C30" s="66">
        <f>SUM(C22:C25)</f>
        <v>10458</v>
      </c>
      <c r="D30" s="66">
        <f>SUM(D22:D25)</f>
        <v>0</v>
      </c>
      <c r="E30" s="66">
        <f>SUM(E22:E25)</f>
        <v>0</v>
      </c>
      <c r="F30" s="66">
        <f>SUM(F22:F25)</f>
        <v>121</v>
      </c>
      <c r="G30" s="67">
        <f>SUM(G22:G25)</f>
        <v>101</v>
      </c>
      <c r="H30" s="16" t="s">
        <v>13</v>
      </c>
      <c r="I30" s="66">
        <f>SUM(I22:I25)</f>
        <v>126</v>
      </c>
      <c r="J30" s="66">
        <f>SUM(J22:J25)</f>
        <v>1700</v>
      </c>
      <c r="K30" s="66">
        <f>SUM(K22:K25)</f>
        <v>82</v>
      </c>
      <c r="L30" s="66">
        <f>SUM(L22:L25)</f>
        <v>172</v>
      </c>
      <c r="M30" s="67">
        <f>SUM(M22:M25)</f>
        <v>8156</v>
      </c>
      <c r="O30" s="7"/>
      <c r="P30" s="16" t="s">
        <v>13</v>
      </c>
      <c r="Q30" s="35">
        <f t="shared" si="11"/>
        <v>13.32365081791775</v>
      </c>
      <c r="R30" s="35">
        <f t="shared" si="12"/>
        <v>0</v>
      </c>
      <c r="S30" s="35">
        <f t="shared" si="13"/>
        <v>0</v>
      </c>
      <c r="T30" s="35">
        <f t="shared" si="14"/>
        <v>0.15415583753758344</v>
      </c>
      <c r="U30" s="36">
        <f t="shared" si="15"/>
        <v>0.12867553381236302</v>
      </c>
      <c r="V30" s="16" t="s">
        <v>13</v>
      </c>
      <c r="W30" s="35">
        <f t="shared" si="16"/>
        <v>0.16052591346888853</v>
      </c>
      <c r="X30" s="35">
        <f t="shared" si="17"/>
        <v>2.1658258166437343</v>
      </c>
      <c r="Y30" s="35">
        <f t="shared" si="18"/>
        <v>0.10446924527340365</v>
      </c>
      <c r="Z30" s="35">
        <f t="shared" si="19"/>
        <v>0.2191306120368955</v>
      </c>
      <c r="AA30" s="36">
        <f t="shared" si="20"/>
        <v>10.390867859144882</v>
      </c>
    </row>
    <row r="31" spans="1:27" ht="16.5" customHeight="1">
      <c r="A31" s="7"/>
      <c r="B31" s="16" t="s">
        <v>14</v>
      </c>
      <c r="C31" s="66">
        <f>SUM(C23:C25)</f>
        <v>8353</v>
      </c>
      <c r="D31" s="66">
        <f>SUM(D23:D25)</f>
        <v>0</v>
      </c>
      <c r="E31" s="66">
        <f>SUM(E23:E25)</f>
        <v>0</v>
      </c>
      <c r="F31" s="66">
        <f>SUM(F23:F25)</f>
        <v>121</v>
      </c>
      <c r="G31" s="67">
        <f>SUM(G23:G25)</f>
        <v>101</v>
      </c>
      <c r="H31" s="16" t="s">
        <v>14</v>
      </c>
      <c r="I31" s="66">
        <f>SUM(I23:I25)</f>
        <v>0</v>
      </c>
      <c r="J31" s="66">
        <f>SUM(J23:J25)</f>
        <v>1568</v>
      </c>
      <c r="K31" s="66">
        <f>SUM(K23:K25)</f>
        <v>0</v>
      </c>
      <c r="L31" s="66">
        <f>SUM(L23:L25)</f>
        <v>121</v>
      </c>
      <c r="M31" s="67">
        <f>SUM(M23:M25)</f>
        <v>6442</v>
      </c>
      <c r="O31" s="7"/>
      <c r="P31" s="16" t="s">
        <v>14</v>
      </c>
      <c r="Q31" s="35">
        <f t="shared" si="11"/>
        <v>10.641848850838302</v>
      </c>
      <c r="R31" s="35">
        <f t="shared" si="12"/>
        <v>0</v>
      </c>
      <c r="S31" s="35">
        <f t="shared" si="13"/>
        <v>0</v>
      </c>
      <c r="T31" s="35">
        <f t="shared" si="14"/>
        <v>0.15415583753758344</v>
      </c>
      <c r="U31" s="36">
        <f t="shared" si="15"/>
        <v>0.12867553381236302</v>
      </c>
      <c r="V31" s="16" t="s">
        <v>14</v>
      </c>
      <c r="W31" s="35">
        <f t="shared" si="16"/>
        <v>0</v>
      </c>
      <c r="X31" s="35">
        <f t="shared" si="17"/>
        <v>1.9976558120572796</v>
      </c>
      <c r="Y31" s="35">
        <f t="shared" si="18"/>
        <v>0</v>
      </c>
      <c r="Z31" s="35">
        <f t="shared" si="19"/>
        <v>0.15415583753758344</v>
      </c>
      <c r="AA31" s="36">
        <f t="shared" si="20"/>
        <v>8.207205829893493</v>
      </c>
    </row>
    <row r="32" spans="1:27" ht="16.5" customHeight="1">
      <c r="A32" s="7"/>
      <c r="B32" s="16" t="s">
        <v>15</v>
      </c>
      <c r="C32" s="71">
        <f>SUM(C24:C25)</f>
        <v>6567</v>
      </c>
      <c r="D32" s="66">
        <f>SUM(D24:D25)</f>
        <v>0</v>
      </c>
      <c r="E32" s="66">
        <f>SUM(E24:E25)</f>
        <v>0</v>
      </c>
      <c r="F32" s="66">
        <f>SUM(F24:F25)</f>
        <v>0</v>
      </c>
      <c r="G32" s="67">
        <f>SUM(G24:G25)</f>
        <v>0</v>
      </c>
      <c r="H32" s="16" t="s">
        <v>15</v>
      </c>
      <c r="I32" s="66">
        <f>SUM(I24:I25)</f>
        <v>0</v>
      </c>
      <c r="J32" s="66">
        <f>SUM(J24:J25)</f>
        <v>1203</v>
      </c>
      <c r="K32" s="66">
        <f>SUM(K24:K25)</f>
        <v>0</v>
      </c>
      <c r="L32" s="66">
        <f>SUM(L24:L25)</f>
        <v>0</v>
      </c>
      <c r="M32" s="67">
        <f>SUM(M24:M25)</f>
        <v>5364</v>
      </c>
      <c r="O32" s="7"/>
      <c r="P32" s="16" t="s">
        <v>15</v>
      </c>
      <c r="Q32" s="35">
        <f t="shared" si="11"/>
        <v>8.36645772817612</v>
      </c>
      <c r="R32" s="35">
        <f t="shared" si="12"/>
        <v>0</v>
      </c>
      <c r="S32" s="35">
        <f t="shared" si="13"/>
        <v>0</v>
      </c>
      <c r="T32" s="35">
        <f t="shared" si="14"/>
        <v>0</v>
      </c>
      <c r="U32" s="36">
        <f t="shared" si="15"/>
        <v>0</v>
      </c>
      <c r="V32" s="16" t="s">
        <v>15</v>
      </c>
      <c r="W32" s="35">
        <f t="shared" si="16"/>
        <v>0</v>
      </c>
      <c r="X32" s="35">
        <f t="shared" si="17"/>
        <v>1.5326402690720073</v>
      </c>
      <c r="Y32" s="35">
        <f t="shared" si="18"/>
        <v>0</v>
      </c>
      <c r="Z32" s="35">
        <f t="shared" si="19"/>
        <v>0</v>
      </c>
      <c r="AA32" s="36">
        <f t="shared" si="20"/>
        <v>6.833817459104112</v>
      </c>
    </row>
    <row r="33" spans="1:27" ht="6.75" customHeight="1">
      <c r="A33" s="7"/>
      <c r="B33" s="16"/>
      <c r="C33" s="66"/>
      <c r="D33" s="66"/>
      <c r="E33" s="66"/>
      <c r="F33" s="68"/>
      <c r="G33" s="70"/>
      <c r="H33" s="16"/>
      <c r="I33" s="69"/>
      <c r="J33" s="69"/>
      <c r="K33" s="69"/>
      <c r="L33" s="69"/>
      <c r="M33" s="70"/>
      <c r="O33" s="7"/>
      <c r="P33" s="16"/>
      <c r="Q33" s="6"/>
      <c r="R33" s="6"/>
      <c r="S33" s="6"/>
      <c r="T33" s="23"/>
      <c r="U33" s="29"/>
      <c r="V33" s="16"/>
      <c r="W33" s="6"/>
      <c r="X33" s="6"/>
      <c r="Y33" s="6"/>
      <c r="Z33" s="23"/>
      <c r="AA33" s="29"/>
    </row>
    <row r="34" spans="1:27" ht="15" customHeight="1">
      <c r="A34" s="7"/>
      <c r="B34" s="42" t="s">
        <v>25</v>
      </c>
      <c r="C34" s="66">
        <f>SUM(D34:G34)+SUM(I34:M34)</f>
        <v>58439.00000000007</v>
      </c>
      <c r="D34" s="66">
        <v>10729.000000000045</v>
      </c>
      <c r="E34" s="66">
        <v>12693.000000000013</v>
      </c>
      <c r="F34" s="68">
        <v>14260.000000000027</v>
      </c>
      <c r="G34" s="91">
        <v>8955.999999999989</v>
      </c>
      <c r="H34" s="42" t="s">
        <v>25</v>
      </c>
      <c r="I34" s="68">
        <v>5762.999999999999</v>
      </c>
      <c r="J34" s="68">
        <v>3146.999999999999</v>
      </c>
      <c r="K34" s="68">
        <v>528</v>
      </c>
      <c r="L34" s="68">
        <v>349.99999999999994</v>
      </c>
      <c r="M34" s="91">
        <v>2013.0000000000014</v>
      </c>
      <c r="O34" s="7"/>
      <c r="P34" s="42" t="s">
        <v>25</v>
      </c>
      <c r="Q34" s="35">
        <f aca="true" t="shared" si="21" ref="Q34:U37">C34/$C$9*100</f>
        <v>74.45217346990786</v>
      </c>
      <c r="R34" s="35">
        <f t="shared" si="21"/>
        <v>13.668908933394544</v>
      </c>
      <c r="S34" s="35">
        <f t="shared" si="21"/>
        <v>16.171074759211145</v>
      </c>
      <c r="T34" s="35">
        <f t="shared" si="21"/>
        <v>18.167456556082186</v>
      </c>
      <c r="U34" s="36">
        <f t="shared" si="21"/>
        <v>11.410080008153683</v>
      </c>
      <c r="V34" s="42" t="s">
        <v>25</v>
      </c>
      <c r="W34" s="35">
        <f aca="true" t="shared" si="22" ref="W34:AA37">I34/$C$9*100</f>
        <v>7.342149518422259</v>
      </c>
      <c r="X34" s="35">
        <f t="shared" si="22"/>
        <v>4.0093257911634295</v>
      </c>
      <c r="Y34" s="35">
        <f t="shared" si="22"/>
        <v>0.6726800183458187</v>
      </c>
      <c r="Z34" s="35">
        <f t="shared" si="22"/>
        <v>0.44590531519135707</v>
      </c>
      <c r="AA34" s="36">
        <f t="shared" si="22"/>
        <v>2.5645925699434353</v>
      </c>
    </row>
    <row r="35" spans="1:27" ht="15">
      <c r="A35" s="7"/>
      <c r="B35" s="16" t="s">
        <v>26</v>
      </c>
      <c r="C35" s="71">
        <f>SUM(D35:G35)+SUM(I35:M35)</f>
        <v>9594.999999999998</v>
      </c>
      <c r="D35" s="66" t="s">
        <v>148</v>
      </c>
      <c r="E35" s="66" t="s">
        <v>148</v>
      </c>
      <c r="F35" s="68">
        <v>282</v>
      </c>
      <c r="G35" s="91">
        <v>1130.9999999999998</v>
      </c>
      <c r="H35" s="16" t="s">
        <v>26</v>
      </c>
      <c r="I35" s="68">
        <v>916</v>
      </c>
      <c r="J35" s="68">
        <v>1525.9999999999998</v>
      </c>
      <c r="K35" s="68">
        <v>734.9999999999998</v>
      </c>
      <c r="L35" s="68">
        <v>428</v>
      </c>
      <c r="M35" s="91">
        <v>4576.999999999998</v>
      </c>
      <c r="O35" s="7"/>
      <c r="P35" s="16" t="s">
        <v>26</v>
      </c>
      <c r="Q35" s="35">
        <f t="shared" si="21"/>
        <v>12.224175712174487</v>
      </c>
      <c r="R35" s="35">
        <f t="shared" si="21"/>
        <v>0</v>
      </c>
      <c r="S35" s="35">
        <f t="shared" si="21"/>
        <v>0</v>
      </c>
      <c r="T35" s="35">
        <f t="shared" si="21"/>
        <v>0.3592722825256077</v>
      </c>
      <c r="U35" s="36">
        <f t="shared" si="21"/>
        <v>1.4409111756612136</v>
      </c>
      <c r="V35" s="16" t="s">
        <v>26</v>
      </c>
      <c r="W35" s="35">
        <f t="shared" si="22"/>
        <v>1.1669979106150947</v>
      </c>
      <c r="X35" s="35">
        <f t="shared" si="22"/>
        <v>1.9441471742343164</v>
      </c>
      <c r="Y35" s="35">
        <f t="shared" si="22"/>
        <v>0.9364011619018496</v>
      </c>
      <c r="Z35" s="35">
        <f t="shared" si="22"/>
        <v>0.5452784997197166</v>
      </c>
      <c r="AA35" s="36">
        <f t="shared" si="22"/>
        <v>5.831167507516687</v>
      </c>
    </row>
    <row r="36" spans="1:27" ht="15">
      <c r="A36" s="7"/>
      <c r="B36" s="16" t="s">
        <v>27</v>
      </c>
      <c r="C36" s="71">
        <f>SUM(D36:G36)+SUM(I36:M36)</f>
        <v>2105</v>
      </c>
      <c r="D36" s="66" t="s">
        <v>148</v>
      </c>
      <c r="E36" s="66" t="s">
        <v>148</v>
      </c>
      <c r="F36" s="68" t="s">
        <v>148</v>
      </c>
      <c r="G36" s="91" t="s">
        <v>148</v>
      </c>
      <c r="H36" s="16" t="s">
        <v>27</v>
      </c>
      <c r="I36" s="68">
        <v>126</v>
      </c>
      <c r="J36" s="68">
        <v>132</v>
      </c>
      <c r="K36" s="68">
        <v>82</v>
      </c>
      <c r="L36" s="68">
        <v>51</v>
      </c>
      <c r="M36" s="91">
        <v>1714</v>
      </c>
      <c r="O36" s="7"/>
      <c r="P36" s="16" t="s">
        <v>27</v>
      </c>
      <c r="Q36" s="35">
        <f t="shared" si="21"/>
        <v>2.6818019670794477</v>
      </c>
      <c r="R36" s="35">
        <f t="shared" si="21"/>
        <v>0</v>
      </c>
      <c r="S36" s="35">
        <f t="shared" si="21"/>
        <v>0</v>
      </c>
      <c r="T36" s="35">
        <f t="shared" si="21"/>
        <v>0</v>
      </c>
      <c r="U36" s="36">
        <f t="shared" si="21"/>
        <v>0</v>
      </c>
      <c r="V36" s="16" t="s">
        <v>27</v>
      </c>
      <c r="W36" s="35">
        <f t="shared" si="22"/>
        <v>0.16052591346888853</v>
      </c>
      <c r="X36" s="35">
        <f t="shared" si="22"/>
        <v>0.16817000458645467</v>
      </c>
      <c r="Y36" s="35">
        <f t="shared" si="22"/>
        <v>0.10446924527340365</v>
      </c>
      <c r="Z36" s="35">
        <f t="shared" si="22"/>
        <v>0.06497477449931204</v>
      </c>
      <c r="AA36" s="36">
        <f t="shared" si="22"/>
        <v>2.1836620292513884</v>
      </c>
    </row>
    <row r="37" spans="2:27" ht="15">
      <c r="B37" s="17" t="s">
        <v>28</v>
      </c>
      <c r="C37" s="81">
        <f>SUM(D37:G37)+SUM(I37:M37)</f>
        <v>8353</v>
      </c>
      <c r="D37" s="95" t="s">
        <v>148</v>
      </c>
      <c r="E37" s="95" t="s">
        <v>148</v>
      </c>
      <c r="F37" s="97">
        <v>121</v>
      </c>
      <c r="G37" s="98">
        <v>101</v>
      </c>
      <c r="H37" s="17" t="s">
        <v>28</v>
      </c>
      <c r="I37" s="97" t="s">
        <v>148</v>
      </c>
      <c r="J37" s="97">
        <v>1568</v>
      </c>
      <c r="K37" s="97" t="s">
        <v>148</v>
      </c>
      <c r="L37" s="97">
        <v>121</v>
      </c>
      <c r="M37" s="98">
        <v>6441.999999999999</v>
      </c>
      <c r="P37" s="17" t="s">
        <v>28</v>
      </c>
      <c r="Q37" s="39">
        <f t="shared" si="21"/>
        <v>10.641848850838302</v>
      </c>
      <c r="R37" s="39">
        <f t="shared" si="21"/>
        <v>0</v>
      </c>
      <c r="S37" s="39">
        <f t="shared" si="21"/>
        <v>0</v>
      </c>
      <c r="T37" s="39">
        <f t="shared" si="21"/>
        <v>0.15415583753758344</v>
      </c>
      <c r="U37" s="40">
        <f t="shared" si="21"/>
        <v>0.12867553381236302</v>
      </c>
      <c r="V37" s="17" t="s">
        <v>28</v>
      </c>
      <c r="W37" s="39">
        <f t="shared" si="22"/>
        <v>0</v>
      </c>
      <c r="X37" s="39">
        <f t="shared" si="22"/>
        <v>1.9976558120572796</v>
      </c>
      <c r="Y37" s="39">
        <f t="shared" si="22"/>
        <v>0</v>
      </c>
      <c r="Z37" s="39">
        <f t="shared" si="22"/>
        <v>0.15415583753758344</v>
      </c>
      <c r="AA37" s="40">
        <f t="shared" si="22"/>
        <v>8.207205829893491</v>
      </c>
    </row>
  </sheetData>
  <sheetProtection/>
  <mergeCells count="8">
    <mergeCell ref="C5:G5"/>
    <mergeCell ref="I5:M5"/>
    <mergeCell ref="C7:G7"/>
    <mergeCell ref="I7:M7"/>
    <mergeCell ref="Q5:U5"/>
    <mergeCell ref="W5:AA5"/>
    <mergeCell ref="Q7:U7"/>
    <mergeCell ref="W7:AA7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300" verticalDpi="300" orientation="portrait" paperSize="9" r:id="rId1"/>
  <headerFooter>
    <oddFooter>&amp;CIV-1-&amp;P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7109375" style="1" customWidth="1"/>
    <col min="4" max="10" width="9.7109375" style="1" customWidth="1"/>
    <col min="11" max="11" width="0.289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6" t="s">
        <v>157</v>
      </c>
      <c r="C2" s="46"/>
      <c r="D2" s="46"/>
      <c r="E2" s="46"/>
      <c r="F2" s="46"/>
    </row>
    <row r="3" spans="1:6" ht="15" customHeight="1">
      <c r="A3" s="7"/>
      <c r="B3" s="46" t="s">
        <v>171</v>
      </c>
      <c r="C3" s="46"/>
      <c r="D3" s="46"/>
      <c r="E3" s="46"/>
      <c r="F3" s="46"/>
    </row>
    <row r="4" spans="1:6" ht="15" customHeight="1">
      <c r="A4" s="7"/>
      <c r="B4" s="46"/>
      <c r="C4" s="46"/>
      <c r="D4" s="46"/>
      <c r="E4" s="46"/>
      <c r="F4" s="46"/>
    </row>
    <row r="5" spans="1:10" ht="15" customHeight="1">
      <c r="A5" s="7"/>
      <c r="B5" s="22"/>
      <c r="C5" s="105" t="s">
        <v>70</v>
      </c>
      <c r="D5" s="106"/>
      <c r="E5" s="106"/>
      <c r="F5" s="106"/>
      <c r="G5" s="106"/>
      <c r="H5" s="106"/>
      <c r="I5" s="106"/>
      <c r="J5" s="107"/>
    </row>
    <row r="6" spans="1:10" ht="43.5" customHeight="1">
      <c r="A6" s="7"/>
      <c r="B6" s="20" t="s">
        <v>5</v>
      </c>
      <c r="C6" s="47" t="s">
        <v>19</v>
      </c>
      <c r="D6" s="48">
        <v>2011</v>
      </c>
      <c r="E6" s="48">
        <v>2010</v>
      </c>
      <c r="F6" s="48">
        <v>2009</v>
      </c>
      <c r="G6" s="48" t="s">
        <v>67</v>
      </c>
      <c r="H6" s="48" t="s">
        <v>68</v>
      </c>
      <c r="I6" s="48" t="s">
        <v>69</v>
      </c>
      <c r="J6" s="65" t="s">
        <v>146</v>
      </c>
    </row>
    <row r="7" spans="1:10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09"/>
      <c r="J7" s="110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19</v>
      </c>
      <c r="C9" s="66">
        <f>SUM(C11:C25)</f>
        <v>78492</v>
      </c>
      <c r="D9" s="66">
        <f>SUM(D11:D25)</f>
        <v>3129</v>
      </c>
      <c r="E9" s="66">
        <f aca="true" t="shared" si="0" ref="E9:J9">SUM(E11:E25)</f>
        <v>9404</v>
      </c>
      <c r="F9" s="66">
        <f t="shared" si="0"/>
        <v>7721</v>
      </c>
      <c r="G9" s="66">
        <f t="shared" si="0"/>
        <v>21623</v>
      </c>
      <c r="H9" s="66">
        <f t="shared" si="0"/>
        <v>16328</v>
      </c>
      <c r="I9" s="66">
        <f t="shared" si="0"/>
        <v>8122</v>
      </c>
      <c r="J9" s="67">
        <f t="shared" si="0"/>
        <v>12165</v>
      </c>
    </row>
    <row r="10" spans="1:10" ht="6.75" customHeight="1">
      <c r="A10" s="7"/>
      <c r="B10" s="16"/>
      <c r="C10" s="66"/>
      <c r="D10" s="66"/>
      <c r="E10" s="66"/>
      <c r="F10" s="68"/>
      <c r="G10" s="69"/>
      <c r="H10" s="69"/>
      <c r="I10" s="69"/>
      <c r="J10" s="70"/>
    </row>
    <row r="11" spans="1:10" ht="15">
      <c r="A11" s="7"/>
      <c r="B11" s="16" t="s">
        <v>9</v>
      </c>
      <c r="C11" s="66">
        <f>SUM(D11:J11)</f>
        <v>14428</v>
      </c>
      <c r="D11" s="66">
        <v>979</v>
      </c>
      <c r="E11" s="66">
        <v>2664</v>
      </c>
      <c r="F11" s="66">
        <v>1715</v>
      </c>
      <c r="G11" s="66">
        <v>4320</v>
      </c>
      <c r="H11" s="66">
        <v>2201</v>
      </c>
      <c r="I11" s="66">
        <v>1221</v>
      </c>
      <c r="J11" s="67">
        <v>1328</v>
      </c>
    </row>
    <row r="12" spans="1:10" ht="15">
      <c r="A12" s="7"/>
      <c r="B12" s="16">
        <v>2</v>
      </c>
      <c r="C12" s="66">
        <f aca="true" t="shared" si="1" ref="C12:C25">SUM(D12:J12)</f>
        <v>23598</v>
      </c>
      <c r="D12" s="66">
        <v>1186</v>
      </c>
      <c r="E12" s="66">
        <v>3642</v>
      </c>
      <c r="F12" s="66">
        <v>2718</v>
      </c>
      <c r="G12" s="66">
        <v>7470</v>
      </c>
      <c r="H12" s="66">
        <v>4124</v>
      </c>
      <c r="I12" s="66">
        <v>2352</v>
      </c>
      <c r="J12" s="67">
        <v>2106</v>
      </c>
    </row>
    <row r="13" spans="1:10" ht="15">
      <c r="A13" s="7"/>
      <c r="B13" s="16">
        <v>3</v>
      </c>
      <c r="C13" s="66">
        <f t="shared" si="1"/>
        <v>8010</v>
      </c>
      <c r="D13" s="66">
        <v>300</v>
      </c>
      <c r="E13" s="66">
        <v>1089</v>
      </c>
      <c r="F13" s="66">
        <v>786</v>
      </c>
      <c r="G13" s="66">
        <v>2496</v>
      </c>
      <c r="H13" s="66">
        <v>1344</v>
      </c>
      <c r="I13" s="66">
        <v>1035</v>
      </c>
      <c r="J13" s="67">
        <v>960</v>
      </c>
    </row>
    <row r="14" spans="1:10" ht="15">
      <c r="A14" s="7"/>
      <c r="B14" s="16">
        <v>4</v>
      </c>
      <c r="C14" s="66">
        <f t="shared" si="1"/>
        <v>4104</v>
      </c>
      <c r="D14" s="66">
        <v>168</v>
      </c>
      <c r="E14" s="66">
        <v>504</v>
      </c>
      <c r="F14" s="66">
        <v>408</v>
      </c>
      <c r="G14" s="66">
        <v>1200</v>
      </c>
      <c r="H14" s="66">
        <v>768</v>
      </c>
      <c r="I14" s="66">
        <v>528</v>
      </c>
      <c r="J14" s="67">
        <v>528</v>
      </c>
    </row>
    <row r="15" spans="1:10" ht="15">
      <c r="A15" s="7"/>
      <c r="B15" s="16" t="s">
        <v>20</v>
      </c>
      <c r="C15" s="66">
        <f t="shared" si="1"/>
        <v>2360</v>
      </c>
      <c r="D15" s="66">
        <v>70</v>
      </c>
      <c r="E15" s="66">
        <v>220</v>
      </c>
      <c r="F15" s="66">
        <v>185</v>
      </c>
      <c r="G15" s="66">
        <v>740</v>
      </c>
      <c r="H15" s="66">
        <v>555</v>
      </c>
      <c r="I15" s="66">
        <v>265</v>
      </c>
      <c r="J15" s="67">
        <v>325</v>
      </c>
    </row>
    <row r="16" spans="1:10" ht="15">
      <c r="A16" s="7"/>
      <c r="B16" s="16" t="s">
        <v>21</v>
      </c>
      <c r="C16" s="66">
        <f t="shared" si="1"/>
        <v>1650</v>
      </c>
      <c r="D16" s="66">
        <v>42</v>
      </c>
      <c r="E16" s="66">
        <v>156</v>
      </c>
      <c r="F16" s="66">
        <v>102</v>
      </c>
      <c r="G16" s="66">
        <v>516</v>
      </c>
      <c r="H16" s="66">
        <v>318</v>
      </c>
      <c r="I16" s="66">
        <v>264</v>
      </c>
      <c r="J16" s="67">
        <v>252</v>
      </c>
    </row>
    <row r="17" spans="1:10" ht="15">
      <c r="A17" s="7"/>
      <c r="B17" s="16" t="s">
        <v>22</v>
      </c>
      <c r="C17" s="66">
        <f t="shared" si="1"/>
        <v>1456</v>
      </c>
      <c r="D17" s="66">
        <v>42</v>
      </c>
      <c r="E17" s="66">
        <v>182</v>
      </c>
      <c r="F17" s="66">
        <v>70</v>
      </c>
      <c r="G17" s="66">
        <v>504</v>
      </c>
      <c r="H17" s="66">
        <v>224</v>
      </c>
      <c r="I17" s="66">
        <v>154</v>
      </c>
      <c r="J17" s="67">
        <v>280</v>
      </c>
    </row>
    <row r="18" spans="1:10" ht="15">
      <c r="A18" s="7"/>
      <c r="B18" s="16" t="s">
        <v>23</v>
      </c>
      <c r="C18" s="66">
        <f t="shared" si="1"/>
        <v>1192</v>
      </c>
      <c r="D18" s="66">
        <v>8</v>
      </c>
      <c r="E18" s="66">
        <v>96</v>
      </c>
      <c r="F18" s="66">
        <v>80</v>
      </c>
      <c r="G18" s="66">
        <v>264</v>
      </c>
      <c r="H18" s="66">
        <v>168</v>
      </c>
      <c r="I18" s="66">
        <v>288</v>
      </c>
      <c r="J18" s="67">
        <v>288</v>
      </c>
    </row>
    <row r="19" spans="1:10" ht="15">
      <c r="A19" s="7"/>
      <c r="B19" s="16" t="s">
        <v>24</v>
      </c>
      <c r="C19" s="66">
        <f t="shared" si="1"/>
        <v>801</v>
      </c>
      <c r="D19" s="66" t="s">
        <v>148</v>
      </c>
      <c r="E19" s="66">
        <v>108</v>
      </c>
      <c r="F19" s="66">
        <v>81</v>
      </c>
      <c r="G19" s="66">
        <v>108</v>
      </c>
      <c r="H19" s="66">
        <v>144</v>
      </c>
      <c r="I19" s="66">
        <v>144</v>
      </c>
      <c r="J19" s="67">
        <v>216</v>
      </c>
    </row>
    <row r="20" spans="1:10" ht="15">
      <c r="A20" s="7"/>
      <c r="B20" s="16" t="s">
        <v>0</v>
      </c>
      <c r="C20" s="66">
        <f t="shared" si="1"/>
        <v>5459</v>
      </c>
      <c r="D20" s="66">
        <v>154.99999999999997</v>
      </c>
      <c r="E20" s="66">
        <v>309</v>
      </c>
      <c r="F20" s="66">
        <v>277</v>
      </c>
      <c r="G20" s="66">
        <v>1357.9999999999998</v>
      </c>
      <c r="H20" s="66">
        <v>662.0000000000001</v>
      </c>
      <c r="I20" s="66">
        <v>844.0000000000002</v>
      </c>
      <c r="J20" s="67">
        <v>1854</v>
      </c>
    </row>
    <row r="21" spans="1:10" ht="15">
      <c r="A21" s="7"/>
      <c r="B21" s="16" t="s">
        <v>1</v>
      </c>
      <c r="C21" s="66">
        <f t="shared" si="1"/>
        <v>4976</v>
      </c>
      <c r="D21" s="66">
        <v>21</v>
      </c>
      <c r="E21" s="66">
        <v>207</v>
      </c>
      <c r="F21" s="66">
        <v>219</v>
      </c>
      <c r="G21" s="66">
        <v>1073.0000000000002</v>
      </c>
      <c r="H21" s="66">
        <v>540</v>
      </c>
      <c r="I21" s="66">
        <v>857.9999999999999</v>
      </c>
      <c r="J21" s="67">
        <v>2058.0000000000005</v>
      </c>
    </row>
    <row r="22" spans="1:10" ht="15">
      <c r="A22" s="7"/>
      <c r="B22" s="16" t="s">
        <v>2</v>
      </c>
      <c r="C22" s="66">
        <f t="shared" si="1"/>
        <v>2105</v>
      </c>
      <c r="D22" s="66">
        <v>57</v>
      </c>
      <c r="E22" s="66">
        <v>227</v>
      </c>
      <c r="F22" s="66" t="s">
        <v>148</v>
      </c>
      <c r="G22" s="66">
        <v>382</v>
      </c>
      <c r="H22" s="66">
        <v>51</v>
      </c>
      <c r="I22" s="66">
        <v>56</v>
      </c>
      <c r="J22" s="67">
        <v>1332</v>
      </c>
    </row>
    <row r="23" spans="1:10" ht="15">
      <c r="A23" s="7"/>
      <c r="B23" s="16" t="s">
        <v>3</v>
      </c>
      <c r="C23" s="66">
        <f t="shared" si="1"/>
        <v>1786</v>
      </c>
      <c r="D23" s="66">
        <v>101</v>
      </c>
      <c r="E23" s="66" t="s">
        <v>148</v>
      </c>
      <c r="F23" s="66">
        <v>121</v>
      </c>
      <c r="G23" s="66">
        <v>553</v>
      </c>
      <c r="H23" s="66">
        <v>260</v>
      </c>
      <c r="I23" s="66">
        <v>113</v>
      </c>
      <c r="J23" s="67">
        <v>638</v>
      </c>
    </row>
    <row r="24" spans="1:10" ht="15">
      <c r="A24" s="7"/>
      <c r="B24" s="16" t="s">
        <v>4</v>
      </c>
      <c r="C24" s="66">
        <f t="shared" si="1"/>
        <v>1598</v>
      </c>
      <c r="D24" s="66" t="s">
        <v>148</v>
      </c>
      <c r="E24" s="66" t="s">
        <v>148</v>
      </c>
      <c r="F24" s="66">
        <v>959</v>
      </c>
      <c r="G24" s="66">
        <v>639</v>
      </c>
      <c r="H24" s="66" t="s">
        <v>148</v>
      </c>
      <c r="I24" s="66" t="s">
        <v>148</v>
      </c>
      <c r="J24" s="67" t="s">
        <v>148</v>
      </c>
    </row>
    <row r="25" spans="1:10" ht="15">
      <c r="A25" s="7"/>
      <c r="B25" s="16" t="s">
        <v>18</v>
      </c>
      <c r="C25" s="66">
        <f t="shared" si="1"/>
        <v>4969</v>
      </c>
      <c r="D25" s="66" t="s">
        <v>148</v>
      </c>
      <c r="E25" s="66" t="s">
        <v>148</v>
      </c>
      <c r="F25" s="66" t="s">
        <v>148</v>
      </c>
      <c r="G25" s="66" t="s">
        <v>148</v>
      </c>
      <c r="H25" s="66">
        <v>4969</v>
      </c>
      <c r="I25" s="66" t="s">
        <v>148</v>
      </c>
      <c r="J25" s="67" t="s">
        <v>148</v>
      </c>
    </row>
    <row r="26" spans="1:10" ht="6.75" customHeight="1">
      <c r="A26" s="7"/>
      <c r="B26" s="16"/>
      <c r="C26" s="66"/>
      <c r="D26" s="66"/>
      <c r="E26" s="66"/>
      <c r="F26" s="68"/>
      <c r="G26" s="69"/>
      <c r="H26" s="69"/>
      <c r="I26" s="69"/>
      <c r="J26" s="70"/>
    </row>
    <row r="27" spans="1:10" ht="16.5" customHeight="1">
      <c r="A27" s="7"/>
      <c r="B27" s="41" t="s">
        <v>10</v>
      </c>
      <c r="C27" s="66">
        <f aca="true" t="shared" si="2" ref="C27:J27">SUM(C15:C25)</f>
        <v>28352</v>
      </c>
      <c r="D27" s="66">
        <f t="shared" si="2"/>
        <v>496</v>
      </c>
      <c r="E27" s="66">
        <f t="shared" si="2"/>
        <v>1505</v>
      </c>
      <c r="F27" s="66">
        <f t="shared" si="2"/>
        <v>2094</v>
      </c>
      <c r="G27" s="66">
        <f t="shared" si="2"/>
        <v>6137</v>
      </c>
      <c r="H27" s="66">
        <f t="shared" si="2"/>
        <v>7891</v>
      </c>
      <c r="I27" s="66">
        <f t="shared" si="2"/>
        <v>2986</v>
      </c>
      <c r="J27" s="67">
        <f t="shared" si="2"/>
        <v>7243</v>
      </c>
    </row>
    <row r="28" spans="1:10" ht="16.5" customHeight="1">
      <c r="A28" s="7"/>
      <c r="B28" s="16" t="s">
        <v>11</v>
      </c>
      <c r="C28" s="66">
        <f aca="true" t="shared" si="3" ref="C28:J28">SUM(C20:C25)</f>
        <v>20893</v>
      </c>
      <c r="D28" s="66">
        <f t="shared" si="3"/>
        <v>334</v>
      </c>
      <c r="E28" s="66">
        <f t="shared" si="3"/>
        <v>743</v>
      </c>
      <c r="F28" s="66">
        <f t="shared" si="3"/>
        <v>1576</v>
      </c>
      <c r="G28" s="66">
        <f t="shared" si="3"/>
        <v>4005</v>
      </c>
      <c r="H28" s="66">
        <f t="shared" si="3"/>
        <v>6482</v>
      </c>
      <c r="I28" s="66">
        <f t="shared" si="3"/>
        <v>1871</v>
      </c>
      <c r="J28" s="67">
        <f t="shared" si="3"/>
        <v>5882</v>
      </c>
    </row>
    <row r="29" spans="1:10" ht="16.5" customHeight="1">
      <c r="A29" s="7"/>
      <c r="B29" s="16" t="s">
        <v>12</v>
      </c>
      <c r="C29" s="66">
        <f aca="true" t="shared" si="4" ref="C29:J29">SUM(C21:C25)</f>
        <v>15434</v>
      </c>
      <c r="D29" s="66">
        <f t="shared" si="4"/>
        <v>179</v>
      </c>
      <c r="E29" s="66">
        <f t="shared" si="4"/>
        <v>434</v>
      </c>
      <c r="F29" s="66">
        <f t="shared" si="4"/>
        <v>1299</v>
      </c>
      <c r="G29" s="66">
        <f t="shared" si="4"/>
        <v>2647</v>
      </c>
      <c r="H29" s="66">
        <f t="shared" si="4"/>
        <v>5820</v>
      </c>
      <c r="I29" s="66">
        <f t="shared" si="4"/>
        <v>1027</v>
      </c>
      <c r="J29" s="67">
        <f t="shared" si="4"/>
        <v>4028.0000000000005</v>
      </c>
    </row>
    <row r="30" spans="1:10" ht="16.5" customHeight="1">
      <c r="A30" s="7"/>
      <c r="B30" s="16" t="s">
        <v>13</v>
      </c>
      <c r="C30" s="66">
        <f aca="true" t="shared" si="5" ref="C30:J30">SUM(C22:C25)</f>
        <v>10458</v>
      </c>
      <c r="D30" s="66">
        <f t="shared" si="5"/>
        <v>158</v>
      </c>
      <c r="E30" s="66">
        <f t="shared" si="5"/>
        <v>227</v>
      </c>
      <c r="F30" s="66">
        <f t="shared" si="5"/>
        <v>1080</v>
      </c>
      <c r="G30" s="66">
        <f t="shared" si="5"/>
        <v>1574</v>
      </c>
      <c r="H30" s="66">
        <f t="shared" si="5"/>
        <v>5280</v>
      </c>
      <c r="I30" s="66">
        <f t="shared" si="5"/>
        <v>169</v>
      </c>
      <c r="J30" s="67">
        <f t="shared" si="5"/>
        <v>1970</v>
      </c>
    </row>
    <row r="31" spans="1:10" ht="16.5" customHeight="1">
      <c r="A31" s="7"/>
      <c r="B31" s="16" t="s">
        <v>14</v>
      </c>
      <c r="C31" s="66">
        <f aca="true" t="shared" si="6" ref="C31:J31">SUM(C23:C25)</f>
        <v>8353</v>
      </c>
      <c r="D31" s="66">
        <f t="shared" si="6"/>
        <v>101</v>
      </c>
      <c r="E31" s="66">
        <f t="shared" si="6"/>
        <v>0</v>
      </c>
      <c r="F31" s="66">
        <f t="shared" si="6"/>
        <v>1080</v>
      </c>
      <c r="G31" s="66">
        <f t="shared" si="6"/>
        <v>1192</v>
      </c>
      <c r="H31" s="66">
        <f t="shared" si="6"/>
        <v>5229</v>
      </c>
      <c r="I31" s="66">
        <f t="shared" si="6"/>
        <v>113</v>
      </c>
      <c r="J31" s="67">
        <f t="shared" si="6"/>
        <v>638</v>
      </c>
    </row>
    <row r="32" spans="1:10" ht="16.5" customHeight="1">
      <c r="A32" s="7"/>
      <c r="B32" s="16" t="s">
        <v>15</v>
      </c>
      <c r="C32" s="71">
        <f aca="true" t="shared" si="7" ref="C32:J32">SUM(C24:C25)</f>
        <v>6567</v>
      </c>
      <c r="D32" s="66">
        <f t="shared" si="7"/>
        <v>0</v>
      </c>
      <c r="E32" s="66">
        <f t="shared" si="7"/>
        <v>0</v>
      </c>
      <c r="F32" s="66">
        <f t="shared" si="7"/>
        <v>959</v>
      </c>
      <c r="G32" s="66">
        <f t="shared" si="7"/>
        <v>639</v>
      </c>
      <c r="H32" s="66">
        <f t="shared" si="7"/>
        <v>4969</v>
      </c>
      <c r="I32" s="66">
        <f t="shared" si="7"/>
        <v>0</v>
      </c>
      <c r="J32" s="67">
        <f t="shared" si="7"/>
        <v>0</v>
      </c>
    </row>
    <row r="33" spans="1:10" ht="6.75" customHeight="1">
      <c r="A33" s="7"/>
      <c r="B33" s="16"/>
      <c r="C33" s="66"/>
      <c r="D33" s="66"/>
      <c r="E33" s="66"/>
      <c r="F33" s="68"/>
      <c r="G33" s="69"/>
      <c r="H33" s="69"/>
      <c r="I33" s="69"/>
      <c r="J33" s="70"/>
    </row>
    <row r="34" spans="1:10" ht="15" customHeight="1">
      <c r="A34" s="7"/>
      <c r="B34" s="42" t="s">
        <v>25</v>
      </c>
      <c r="C34" s="66">
        <f>SUM(D34:J34)</f>
        <v>58439.00000000002</v>
      </c>
      <c r="D34" s="66">
        <v>2835</v>
      </c>
      <c r="E34" s="66">
        <v>8740.999999999989</v>
      </c>
      <c r="F34" s="68">
        <v>6185.000000000005</v>
      </c>
      <c r="G34" s="68">
        <v>17758.000000000025</v>
      </c>
      <c r="H34" s="68">
        <v>10016.000000000015</v>
      </c>
      <c r="I34" s="68">
        <v>6370.999999999984</v>
      </c>
      <c r="J34" s="91">
        <v>6533.000000000005</v>
      </c>
    </row>
    <row r="35" spans="1:10" ht="15">
      <c r="A35" s="7"/>
      <c r="B35" s="16" t="s">
        <v>26</v>
      </c>
      <c r="C35" s="71">
        <f>SUM(D35:J35)</f>
        <v>9595.000000000004</v>
      </c>
      <c r="D35" s="66">
        <v>135.99999999999997</v>
      </c>
      <c r="E35" s="66">
        <v>436.00000000000006</v>
      </c>
      <c r="F35" s="68">
        <v>455.99999999999994</v>
      </c>
      <c r="G35" s="68">
        <v>2291</v>
      </c>
      <c r="H35" s="68">
        <v>1032</v>
      </c>
      <c r="I35" s="68">
        <v>1582.0000000000005</v>
      </c>
      <c r="J35" s="91">
        <v>3662.000000000003</v>
      </c>
    </row>
    <row r="36" spans="1:10" ht="15">
      <c r="A36" s="7"/>
      <c r="B36" s="16" t="s">
        <v>27</v>
      </c>
      <c r="C36" s="71">
        <f>SUM(D36:J36)</f>
        <v>2105</v>
      </c>
      <c r="D36" s="66">
        <v>57</v>
      </c>
      <c r="E36" s="66">
        <v>227</v>
      </c>
      <c r="F36" s="68" t="s">
        <v>148</v>
      </c>
      <c r="G36" s="68">
        <v>382</v>
      </c>
      <c r="H36" s="68">
        <v>51</v>
      </c>
      <c r="I36" s="68">
        <v>56</v>
      </c>
      <c r="J36" s="91">
        <v>1332</v>
      </c>
    </row>
    <row r="37" spans="2:10" ht="15">
      <c r="B37" s="17" t="s">
        <v>28</v>
      </c>
      <c r="C37" s="81">
        <f>SUM(D37:J37)</f>
        <v>8353</v>
      </c>
      <c r="D37" s="95">
        <v>101</v>
      </c>
      <c r="E37" s="95" t="s">
        <v>148</v>
      </c>
      <c r="F37" s="97">
        <v>1080</v>
      </c>
      <c r="G37" s="97">
        <v>1192</v>
      </c>
      <c r="H37" s="97">
        <v>5229</v>
      </c>
      <c r="I37" s="97">
        <v>113</v>
      </c>
      <c r="J37" s="98">
        <v>638</v>
      </c>
    </row>
    <row r="38" ht="6.75" customHeight="1"/>
    <row r="39" ht="15">
      <c r="B39" s="53" t="s">
        <v>147</v>
      </c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20.7109375" style="1" customWidth="1"/>
    <col min="13" max="13" width="1.7109375" style="1" customWidth="1"/>
    <col min="14" max="14" width="15.7109375" style="1" customWidth="1"/>
    <col min="15" max="22" width="9.7109375" style="1" customWidth="1"/>
    <col min="23" max="23" width="2.14062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M1" s="7"/>
      <c r="N1" s="7"/>
      <c r="O1" s="7"/>
      <c r="P1" s="7"/>
      <c r="Q1" s="7"/>
      <c r="R1" s="7"/>
    </row>
    <row r="2" spans="1:18" ht="15" customHeight="1">
      <c r="A2" s="7"/>
      <c r="B2" s="46" t="s">
        <v>94</v>
      </c>
      <c r="C2" s="46"/>
      <c r="D2" s="46"/>
      <c r="E2" s="46"/>
      <c r="F2" s="46"/>
      <c r="M2" s="7"/>
      <c r="N2" s="46" t="s">
        <v>95</v>
      </c>
      <c r="O2" s="46"/>
      <c r="P2" s="46"/>
      <c r="Q2" s="46"/>
      <c r="R2" s="46"/>
    </row>
    <row r="3" spans="1:18" ht="15" customHeight="1">
      <c r="A3" s="7"/>
      <c r="B3" s="46" t="s">
        <v>171</v>
      </c>
      <c r="C3" s="46"/>
      <c r="D3" s="46"/>
      <c r="E3" s="46"/>
      <c r="F3" s="46"/>
      <c r="M3" s="7"/>
      <c r="N3" s="46" t="s">
        <v>171</v>
      </c>
      <c r="O3" s="46"/>
      <c r="P3" s="46"/>
      <c r="Q3" s="46"/>
      <c r="R3" s="46"/>
    </row>
    <row r="4" spans="1:18" ht="15" customHeight="1">
      <c r="A4" s="7"/>
      <c r="B4" s="46"/>
      <c r="C4" s="46"/>
      <c r="D4" s="46"/>
      <c r="E4" s="46"/>
      <c r="F4" s="46"/>
      <c r="M4" s="7"/>
      <c r="N4" s="46"/>
      <c r="O4" s="46"/>
      <c r="P4" s="46"/>
      <c r="Q4" s="46"/>
      <c r="R4" s="46"/>
    </row>
    <row r="5" spans="1:22" ht="15" customHeight="1">
      <c r="A5" s="7"/>
      <c r="B5" s="22"/>
      <c r="C5" s="105" t="s">
        <v>70</v>
      </c>
      <c r="D5" s="106"/>
      <c r="E5" s="106"/>
      <c r="F5" s="106"/>
      <c r="G5" s="106"/>
      <c r="H5" s="106"/>
      <c r="I5" s="106"/>
      <c r="J5" s="107"/>
      <c r="M5" s="7"/>
      <c r="N5" s="22"/>
      <c r="O5" s="105" t="s">
        <v>70</v>
      </c>
      <c r="P5" s="106"/>
      <c r="Q5" s="106"/>
      <c r="R5" s="106"/>
      <c r="S5" s="106"/>
      <c r="T5" s="106"/>
      <c r="U5" s="106"/>
      <c r="V5" s="107"/>
    </row>
    <row r="6" spans="1:22" ht="43.5" customHeight="1">
      <c r="A6" s="7"/>
      <c r="B6" s="20" t="s">
        <v>5</v>
      </c>
      <c r="C6" s="47" t="s">
        <v>19</v>
      </c>
      <c r="D6" s="48">
        <v>2011</v>
      </c>
      <c r="E6" s="48">
        <v>2010</v>
      </c>
      <c r="F6" s="48">
        <v>2009</v>
      </c>
      <c r="G6" s="48" t="s">
        <v>67</v>
      </c>
      <c r="H6" s="48" t="s">
        <v>68</v>
      </c>
      <c r="I6" s="48" t="s">
        <v>69</v>
      </c>
      <c r="J6" s="65" t="s">
        <v>71</v>
      </c>
      <c r="M6" s="7"/>
      <c r="N6" s="20" t="s">
        <v>5</v>
      </c>
      <c r="O6" s="47" t="s">
        <v>19</v>
      </c>
      <c r="P6" s="48">
        <v>2011</v>
      </c>
      <c r="Q6" s="48">
        <v>2010</v>
      </c>
      <c r="R6" s="48">
        <v>2009</v>
      </c>
      <c r="S6" s="48" t="s">
        <v>67</v>
      </c>
      <c r="T6" s="48" t="s">
        <v>68</v>
      </c>
      <c r="U6" s="48" t="s">
        <v>69</v>
      </c>
      <c r="V6" s="65" t="s">
        <v>146</v>
      </c>
    </row>
    <row r="7" spans="1:22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09"/>
      <c r="J7" s="110"/>
      <c r="M7" s="7"/>
      <c r="N7" s="21"/>
      <c r="O7" s="108" t="s">
        <v>80</v>
      </c>
      <c r="P7" s="109"/>
      <c r="Q7" s="109"/>
      <c r="R7" s="109"/>
      <c r="S7" s="109"/>
      <c r="T7" s="109"/>
      <c r="U7" s="109"/>
      <c r="V7" s="110"/>
    </row>
    <row r="8" spans="1:22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  <c r="M8" s="7"/>
      <c r="N8" s="16"/>
      <c r="O8" s="6"/>
      <c r="P8" s="6"/>
      <c r="Q8" s="6"/>
      <c r="R8" s="25"/>
      <c r="S8" s="26"/>
      <c r="T8" s="26"/>
      <c r="U8" s="26"/>
      <c r="V8" s="27"/>
    </row>
    <row r="9" spans="1:22" ht="15">
      <c r="A9" s="7"/>
      <c r="B9" s="16" t="s">
        <v>19</v>
      </c>
      <c r="C9" s="66">
        <f>SUM(C11:C25)</f>
        <v>78492</v>
      </c>
      <c r="D9" s="66">
        <f>SUM(D11:D25)</f>
        <v>3129</v>
      </c>
      <c r="E9" s="66">
        <f aca="true" t="shared" si="0" ref="E9:J9">SUM(E11:E25)</f>
        <v>9404</v>
      </c>
      <c r="F9" s="66">
        <f t="shared" si="0"/>
        <v>7721</v>
      </c>
      <c r="G9" s="66">
        <f t="shared" si="0"/>
        <v>21623</v>
      </c>
      <c r="H9" s="66">
        <f t="shared" si="0"/>
        <v>16328</v>
      </c>
      <c r="I9" s="66">
        <f t="shared" si="0"/>
        <v>8122</v>
      </c>
      <c r="J9" s="67">
        <f t="shared" si="0"/>
        <v>12165</v>
      </c>
      <c r="M9" s="7"/>
      <c r="N9" s="16" t="s">
        <v>19</v>
      </c>
      <c r="O9" s="35">
        <f>C9/$C$9*100</f>
        <v>100</v>
      </c>
      <c r="P9" s="35">
        <f aca="true" t="shared" si="1" ref="P9:V9">D9/$C$9*100</f>
        <v>3.9863935178107326</v>
      </c>
      <c r="Q9" s="35">
        <f t="shared" si="1"/>
        <v>11.980838811598634</v>
      </c>
      <c r="R9" s="35">
        <f t="shared" si="1"/>
        <v>9.836671253121338</v>
      </c>
      <c r="S9" s="35">
        <f t="shared" si="1"/>
        <v>27.548030372522042</v>
      </c>
      <c r="T9" s="35">
        <f t="shared" si="1"/>
        <v>20.802119961269938</v>
      </c>
      <c r="U9" s="35">
        <f t="shared" si="1"/>
        <v>10.347551342812006</v>
      </c>
      <c r="V9" s="36">
        <f t="shared" si="1"/>
        <v>15.498394740865312</v>
      </c>
    </row>
    <row r="10" spans="1:22" ht="6.75" customHeight="1">
      <c r="A10" s="7"/>
      <c r="B10" s="16"/>
      <c r="C10" s="66"/>
      <c r="D10" s="66"/>
      <c r="E10" s="66"/>
      <c r="F10" s="68"/>
      <c r="G10" s="69"/>
      <c r="H10" s="69"/>
      <c r="I10" s="69"/>
      <c r="J10" s="70"/>
      <c r="M10" s="7"/>
      <c r="N10" s="16"/>
      <c r="O10" s="6"/>
      <c r="P10" s="6"/>
      <c r="Q10" s="6"/>
      <c r="R10" s="23"/>
      <c r="S10" s="24"/>
      <c r="T10" s="24"/>
      <c r="U10" s="24"/>
      <c r="V10" s="29"/>
    </row>
    <row r="11" spans="1:22" ht="15">
      <c r="A11" s="7"/>
      <c r="B11" s="16" t="s">
        <v>9</v>
      </c>
      <c r="C11" s="66">
        <f>SUM(D11:J11)</f>
        <v>14428</v>
      </c>
      <c r="D11" s="66">
        <v>979</v>
      </c>
      <c r="E11" s="66">
        <v>2664</v>
      </c>
      <c r="F11" s="66">
        <v>1715</v>
      </c>
      <c r="G11" s="66">
        <v>4320</v>
      </c>
      <c r="H11" s="66">
        <v>2201</v>
      </c>
      <c r="I11" s="66">
        <v>1221</v>
      </c>
      <c r="J11" s="67">
        <v>1328</v>
      </c>
      <c r="M11" s="7"/>
      <c r="N11" s="16" t="s">
        <v>9</v>
      </c>
      <c r="O11" s="35">
        <f aca="true" t="shared" si="2" ref="O11:O25">C11/$C$9*100</f>
        <v>18.381491107374</v>
      </c>
      <c r="P11" s="35">
        <f aca="true" t="shared" si="3" ref="P11:P25">D11/$C$9*100</f>
        <v>1.2472608673495387</v>
      </c>
      <c r="Q11" s="35">
        <f aca="true" t="shared" si="4" ref="Q11:Q25">E11/$C$9*100</f>
        <v>3.393976456199358</v>
      </c>
      <c r="R11" s="35">
        <f aca="true" t="shared" si="5" ref="R11:R25">F11/$C$9*100</f>
        <v>2.1849360444376495</v>
      </c>
      <c r="S11" s="35">
        <f aca="true" t="shared" si="6" ref="S11:S25">G11/$C$9*100</f>
        <v>5.503745604647607</v>
      </c>
      <c r="T11" s="35">
        <f aca="true" t="shared" si="7" ref="T11:T25">H11/$C$9*100</f>
        <v>2.8041074249605056</v>
      </c>
      <c r="U11" s="35">
        <f aca="true" t="shared" si="8" ref="U11:U25">I11/$C$9*100</f>
        <v>1.5555725424247058</v>
      </c>
      <c r="V11" s="36">
        <f aca="true" t="shared" si="9" ref="V11:V25">J11/$C$9*100</f>
        <v>1.6918921673546348</v>
      </c>
    </row>
    <row r="12" spans="1:22" ht="15">
      <c r="A12" s="7"/>
      <c r="B12" s="16">
        <v>2</v>
      </c>
      <c r="C12" s="66">
        <f aca="true" t="shared" si="10" ref="C12:C25">SUM(D12:J12)</f>
        <v>23598</v>
      </c>
      <c r="D12" s="66">
        <v>1186</v>
      </c>
      <c r="E12" s="66">
        <v>3642</v>
      </c>
      <c r="F12" s="66">
        <v>2718</v>
      </c>
      <c r="G12" s="66">
        <v>7470</v>
      </c>
      <c r="H12" s="66">
        <v>4124</v>
      </c>
      <c r="I12" s="66">
        <v>2352</v>
      </c>
      <c r="J12" s="67">
        <v>2106</v>
      </c>
      <c r="M12" s="7"/>
      <c r="N12" s="16">
        <v>2</v>
      </c>
      <c r="O12" s="35">
        <f t="shared" si="2"/>
        <v>30.064210365387556</v>
      </c>
      <c r="P12" s="35">
        <f t="shared" si="3"/>
        <v>1.51098201090557</v>
      </c>
      <c r="Q12" s="35">
        <f t="shared" si="4"/>
        <v>4.639963308362636</v>
      </c>
      <c r="R12" s="35">
        <f t="shared" si="5"/>
        <v>3.4627732762574532</v>
      </c>
      <c r="S12" s="35">
        <f t="shared" si="6"/>
        <v>9.51689344136982</v>
      </c>
      <c r="T12" s="35">
        <f t="shared" si="7"/>
        <v>5.254038628140448</v>
      </c>
      <c r="U12" s="35">
        <f t="shared" si="8"/>
        <v>2.9964837180859196</v>
      </c>
      <c r="V12" s="36">
        <f t="shared" si="9"/>
        <v>2.683075982265709</v>
      </c>
    </row>
    <row r="13" spans="1:22" ht="15">
      <c r="A13" s="7"/>
      <c r="B13" s="16">
        <v>3</v>
      </c>
      <c r="C13" s="66">
        <f t="shared" si="10"/>
        <v>8010</v>
      </c>
      <c r="D13" s="66">
        <v>300</v>
      </c>
      <c r="E13" s="66">
        <v>1089</v>
      </c>
      <c r="F13" s="66">
        <v>786</v>
      </c>
      <c r="G13" s="66">
        <v>2496</v>
      </c>
      <c r="H13" s="66">
        <v>1344</v>
      </c>
      <c r="I13" s="66">
        <v>1035</v>
      </c>
      <c r="J13" s="67">
        <v>960</v>
      </c>
      <c r="M13" s="7"/>
      <c r="N13" s="16">
        <v>3</v>
      </c>
      <c r="O13" s="35">
        <f t="shared" si="2"/>
        <v>10.204861641950771</v>
      </c>
      <c r="P13" s="35">
        <f t="shared" si="3"/>
        <v>0.38220455587830604</v>
      </c>
      <c r="Q13" s="35">
        <f t="shared" si="4"/>
        <v>1.387402537838251</v>
      </c>
      <c r="R13" s="35">
        <f t="shared" si="5"/>
        <v>1.0013759364011618</v>
      </c>
      <c r="S13" s="35">
        <f t="shared" si="6"/>
        <v>3.1799419049075066</v>
      </c>
      <c r="T13" s="35">
        <f t="shared" si="7"/>
        <v>1.7122764103348114</v>
      </c>
      <c r="U13" s="35">
        <f t="shared" si="8"/>
        <v>1.318605717780156</v>
      </c>
      <c r="V13" s="36">
        <f t="shared" si="9"/>
        <v>1.2230545788105796</v>
      </c>
    </row>
    <row r="14" spans="1:22" ht="15">
      <c r="A14" s="7"/>
      <c r="B14" s="16">
        <v>4</v>
      </c>
      <c r="C14" s="66">
        <f t="shared" si="10"/>
        <v>4104</v>
      </c>
      <c r="D14" s="66">
        <v>168</v>
      </c>
      <c r="E14" s="66">
        <v>504</v>
      </c>
      <c r="F14" s="66">
        <v>408</v>
      </c>
      <c r="G14" s="66">
        <v>1200</v>
      </c>
      <c r="H14" s="66">
        <v>768</v>
      </c>
      <c r="I14" s="66">
        <v>528</v>
      </c>
      <c r="J14" s="67">
        <v>528</v>
      </c>
      <c r="M14" s="7"/>
      <c r="N14" s="16">
        <v>4</v>
      </c>
      <c r="O14" s="35">
        <f t="shared" si="2"/>
        <v>5.228558324415227</v>
      </c>
      <c r="P14" s="35">
        <f t="shared" si="3"/>
        <v>0.21403455129185142</v>
      </c>
      <c r="Q14" s="35">
        <f t="shared" si="4"/>
        <v>0.6421036538755541</v>
      </c>
      <c r="R14" s="35">
        <f t="shared" si="5"/>
        <v>0.5197981959944963</v>
      </c>
      <c r="S14" s="35">
        <f t="shared" si="6"/>
        <v>1.5288182235132242</v>
      </c>
      <c r="T14" s="35">
        <f t="shared" si="7"/>
        <v>0.9784436630484635</v>
      </c>
      <c r="U14" s="35">
        <f t="shared" si="8"/>
        <v>0.6726800183458187</v>
      </c>
      <c r="V14" s="36">
        <f t="shared" si="9"/>
        <v>0.6726800183458187</v>
      </c>
    </row>
    <row r="15" spans="1:22" ht="15">
      <c r="A15" s="7"/>
      <c r="B15" s="16" t="s">
        <v>20</v>
      </c>
      <c r="C15" s="66">
        <f t="shared" si="10"/>
        <v>2360</v>
      </c>
      <c r="D15" s="66">
        <v>70</v>
      </c>
      <c r="E15" s="66">
        <v>220</v>
      </c>
      <c r="F15" s="66">
        <v>185</v>
      </c>
      <c r="G15" s="66">
        <v>740</v>
      </c>
      <c r="H15" s="66">
        <v>555</v>
      </c>
      <c r="I15" s="66">
        <v>265</v>
      </c>
      <c r="J15" s="67">
        <v>325</v>
      </c>
      <c r="M15" s="7"/>
      <c r="N15" s="16" t="s">
        <v>20</v>
      </c>
      <c r="O15" s="35">
        <f t="shared" si="2"/>
        <v>3.006675839576008</v>
      </c>
      <c r="P15" s="35">
        <f t="shared" si="3"/>
        <v>0.08918106303827142</v>
      </c>
      <c r="Q15" s="35">
        <f t="shared" si="4"/>
        <v>0.28028334097742447</v>
      </c>
      <c r="R15" s="35">
        <f t="shared" si="5"/>
        <v>0.23569280945828874</v>
      </c>
      <c r="S15" s="35">
        <f t="shared" si="6"/>
        <v>0.942771237833155</v>
      </c>
      <c r="T15" s="35">
        <f t="shared" si="7"/>
        <v>0.7070784283748662</v>
      </c>
      <c r="U15" s="35">
        <f t="shared" si="8"/>
        <v>0.3376140243591704</v>
      </c>
      <c r="V15" s="36">
        <f t="shared" si="9"/>
        <v>0.4140549355348315</v>
      </c>
    </row>
    <row r="16" spans="1:22" ht="15">
      <c r="A16" s="7"/>
      <c r="B16" s="16" t="s">
        <v>21</v>
      </c>
      <c r="C16" s="66">
        <f t="shared" si="10"/>
        <v>1650</v>
      </c>
      <c r="D16" s="66">
        <v>42</v>
      </c>
      <c r="E16" s="66">
        <v>156</v>
      </c>
      <c r="F16" s="66">
        <v>102</v>
      </c>
      <c r="G16" s="66">
        <v>516</v>
      </c>
      <c r="H16" s="66">
        <v>318</v>
      </c>
      <c r="I16" s="66">
        <v>264</v>
      </c>
      <c r="J16" s="67">
        <v>252</v>
      </c>
      <c r="M16" s="7"/>
      <c r="N16" s="16" t="s">
        <v>21</v>
      </c>
      <c r="O16" s="35">
        <f t="shared" si="2"/>
        <v>2.1021250573306833</v>
      </c>
      <c r="P16" s="35">
        <f t="shared" si="3"/>
        <v>0.053508637822962855</v>
      </c>
      <c r="Q16" s="35">
        <f t="shared" si="4"/>
        <v>0.19874636905671916</v>
      </c>
      <c r="R16" s="35">
        <f t="shared" si="5"/>
        <v>0.12994954899862407</v>
      </c>
      <c r="S16" s="35">
        <f t="shared" si="6"/>
        <v>0.6573918361106865</v>
      </c>
      <c r="T16" s="35">
        <f t="shared" si="7"/>
        <v>0.40513682923100447</v>
      </c>
      <c r="U16" s="35">
        <f t="shared" si="8"/>
        <v>0.33634000917290935</v>
      </c>
      <c r="V16" s="36">
        <f t="shared" si="9"/>
        <v>0.32105182693777706</v>
      </c>
    </row>
    <row r="17" spans="1:22" ht="15">
      <c r="A17" s="7"/>
      <c r="B17" s="16" t="s">
        <v>22</v>
      </c>
      <c r="C17" s="66">
        <f t="shared" si="10"/>
        <v>1456</v>
      </c>
      <c r="D17" s="66">
        <v>42</v>
      </c>
      <c r="E17" s="66">
        <v>182</v>
      </c>
      <c r="F17" s="66">
        <v>70</v>
      </c>
      <c r="G17" s="66">
        <v>504</v>
      </c>
      <c r="H17" s="66">
        <v>224</v>
      </c>
      <c r="I17" s="66">
        <v>154</v>
      </c>
      <c r="J17" s="67">
        <v>280</v>
      </c>
      <c r="M17" s="7"/>
      <c r="N17" s="16" t="s">
        <v>22</v>
      </c>
      <c r="O17" s="35">
        <f t="shared" si="2"/>
        <v>1.8549661111960454</v>
      </c>
      <c r="P17" s="35">
        <f t="shared" si="3"/>
        <v>0.053508637822962855</v>
      </c>
      <c r="Q17" s="35">
        <f t="shared" si="4"/>
        <v>0.23187076389950567</v>
      </c>
      <c r="R17" s="35">
        <f t="shared" si="5"/>
        <v>0.08918106303827142</v>
      </c>
      <c r="S17" s="35">
        <f t="shared" si="6"/>
        <v>0.6421036538755541</v>
      </c>
      <c r="T17" s="35">
        <f t="shared" si="7"/>
        <v>0.28537940172246856</v>
      </c>
      <c r="U17" s="35">
        <f t="shared" si="8"/>
        <v>0.19619833868419712</v>
      </c>
      <c r="V17" s="36">
        <f t="shared" si="9"/>
        <v>0.3567242521530857</v>
      </c>
    </row>
    <row r="18" spans="1:22" ht="15">
      <c r="A18" s="7"/>
      <c r="B18" s="16" t="s">
        <v>23</v>
      </c>
      <c r="C18" s="66">
        <f t="shared" si="10"/>
        <v>1192</v>
      </c>
      <c r="D18" s="66">
        <v>8</v>
      </c>
      <c r="E18" s="66">
        <v>96</v>
      </c>
      <c r="F18" s="66">
        <v>80</v>
      </c>
      <c r="G18" s="66">
        <v>264</v>
      </c>
      <c r="H18" s="66">
        <v>168</v>
      </c>
      <c r="I18" s="66">
        <v>288</v>
      </c>
      <c r="J18" s="67">
        <v>288</v>
      </c>
      <c r="M18" s="7"/>
      <c r="N18" s="16" t="s">
        <v>23</v>
      </c>
      <c r="O18" s="35">
        <f t="shared" si="2"/>
        <v>1.5186261020231362</v>
      </c>
      <c r="P18" s="35">
        <f t="shared" si="3"/>
        <v>0.010192121490088163</v>
      </c>
      <c r="Q18" s="35">
        <f t="shared" si="4"/>
        <v>0.12230545788105794</v>
      </c>
      <c r="R18" s="35">
        <f t="shared" si="5"/>
        <v>0.10192121490088162</v>
      </c>
      <c r="S18" s="35">
        <f t="shared" si="6"/>
        <v>0.33634000917290935</v>
      </c>
      <c r="T18" s="35">
        <f t="shared" si="7"/>
        <v>0.21403455129185142</v>
      </c>
      <c r="U18" s="35">
        <f t="shared" si="8"/>
        <v>0.3669163736431738</v>
      </c>
      <c r="V18" s="36">
        <f t="shared" si="9"/>
        <v>0.3669163736431738</v>
      </c>
    </row>
    <row r="19" spans="1:22" ht="15">
      <c r="A19" s="7"/>
      <c r="B19" s="16" t="s">
        <v>24</v>
      </c>
      <c r="C19" s="66">
        <f t="shared" si="10"/>
        <v>801</v>
      </c>
      <c r="D19" s="66" t="s">
        <v>148</v>
      </c>
      <c r="E19" s="66">
        <v>108</v>
      </c>
      <c r="F19" s="66">
        <v>81</v>
      </c>
      <c r="G19" s="66">
        <v>108</v>
      </c>
      <c r="H19" s="66">
        <v>144</v>
      </c>
      <c r="I19" s="66">
        <v>144</v>
      </c>
      <c r="J19" s="67">
        <v>216</v>
      </c>
      <c r="M19" s="7"/>
      <c r="N19" s="16" t="s">
        <v>24</v>
      </c>
      <c r="O19" s="35">
        <f t="shared" si="2"/>
        <v>1.0204861641950773</v>
      </c>
      <c r="P19" s="35">
        <f t="shared" si="3"/>
        <v>0</v>
      </c>
      <c r="Q19" s="35">
        <f t="shared" si="4"/>
        <v>0.13759364011619019</v>
      </c>
      <c r="R19" s="35">
        <f t="shared" si="5"/>
        <v>0.10319523008714264</v>
      </c>
      <c r="S19" s="35">
        <f t="shared" si="6"/>
        <v>0.13759364011619019</v>
      </c>
      <c r="T19" s="35">
        <f t="shared" si="7"/>
        <v>0.1834581868215869</v>
      </c>
      <c r="U19" s="35">
        <f t="shared" si="8"/>
        <v>0.1834581868215869</v>
      </c>
      <c r="V19" s="36">
        <f t="shared" si="9"/>
        <v>0.27518728023238037</v>
      </c>
    </row>
    <row r="20" spans="1:22" ht="15">
      <c r="A20" s="7"/>
      <c r="B20" s="16" t="s">
        <v>0</v>
      </c>
      <c r="C20" s="66">
        <f t="shared" si="10"/>
        <v>5459</v>
      </c>
      <c r="D20" s="66">
        <v>154.99999999999997</v>
      </c>
      <c r="E20" s="66">
        <v>309</v>
      </c>
      <c r="F20" s="66">
        <v>277</v>
      </c>
      <c r="G20" s="66">
        <v>1357.9999999999998</v>
      </c>
      <c r="H20" s="66">
        <v>662.0000000000001</v>
      </c>
      <c r="I20" s="66">
        <v>844.0000000000002</v>
      </c>
      <c r="J20" s="67">
        <v>1854</v>
      </c>
      <c r="M20" s="7"/>
      <c r="N20" s="16" t="s">
        <v>0</v>
      </c>
      <c r="O20" s="35">
        <f t="shared" si="2"/>
        <v>6.95484890179891</v>
      </c>
      <c r="P20" s="35">
        <f t="shared" si="3"/>
        <v>0.19747235387045808</v>
      </c>
      <c r="Q20" s="35">
        <f t="shared" si="4"/>
        <v>0.39367069255465525</v>
      </c>
      <c r="R20" s="35">
        <f t="shared" si="5"/>
        <v>0.3529022065943026</v>
      </c>
      <c r="S20" s="35">
        <f t="shared" si="6"/>
        <v>1.7301126229424653</v>
      </c>
      <c r="T20" s="35">
        <f t="shared" si="7"/>
        <v>0.8433980533047956</v>
      </c>
      <c r="U20" s="35">
        <f t="shared" si="8"/>
        <v>1.0752688172043012</v>
      </c>
      <c r="V20" s="36">
        <f t="shared" si="9"/>
        <v>2.3620241553279313</v>
      </c>
    </row>
    <row r="21" spans="1:22" ht="15">
      <c r="A21" s="7"/>
      <c r="B21" s="16" t="s">
        <v>1</v>
      </c>
      <c r="C21" s="66">
        <f t="shared" si="10"/>
        <v>4976</v>
      </c>
      <c r="D21" s="66">
        <v>21</v>
      </c>
      <c r="E21" s="66">
        <v>207</v>
      </c>
      <c r="F21" s="66">
        <v>219</v>
      </c>
      <c r="G21" s="66">
        <v>1073.0000000000002</v>
      </c>
      <c r="H21" s="66">
        <v>540</v>
      </c>
      <c r="I21" s="66">
        <v>857.9999999999999</v>
      </c>
      <c r="J21" s="67">
        <v>2058.0000000000005</v>
      </c>
      <c r="M21" s="7"/>
      <c r="N21" s="16" t="s">
        <v>1</v>
      </c>
      <c r="O21" s="35">
        <f t="shared" si="2"/>
        <v>6.339499566834837</v>
      </c>
      <c r="P21" s="35">
        <f t="shared" si="3"/>
        <v>0.026754318911481428</v>
      </c>
      <c r="Q21" s="35">
        <f t="shared" si="4"/>
        <v>0.26372114355603116</v>
      </c>
      <c r="R21" s="35">
        <f t="shared" si="5"/>
        <v>0.27900932579116344</v>
      </c>
      <c r="S21" s="35">
        <f t="shared" si="6"/>
        <v>1.367018294858075</v>
      </c>
      <c r="T21" s="35">
        <f t="shared" si="7"/>
        <v>0.6879682005809509</v>
      </c>
      <c r="U21" s="35">
        <f t="shared" si="8"/>
        <v>1.0931050298119553</v>
      </c>
      <c r="V21" s="36">
        <f t="shared" si="9"/>
        <v>2.62192325332518</v>
      </c>
    </row>
    <row r="22" spans="1:22" ht="15">
      <c r="A22" s="7"/>
      <c r="B22" s="16" t="s">
        <v>2</v>
      </c>
      <c r="C22" s="66">
        <f t="shared" si="10"/>
        <v>2105</v>
      </c>
      <c r="D22" s="66">
        <v>57</v>
      </c>
      <c r="E22" s="66">
        <v>227</v>
      </c>
      <c r="F22" s="66" t="s">
        <v>148</v>
      </c>
      <c r="G22" s="66">
        <v>382</v>
      </c>
      <c r="H22" s="66">
        <v>51</v>
      </c>
      <c r="I22" s="66">
        <v>56</v>
      </c>
      <c r="J22" s="67">
        <v>1332</v>
      </c>
      <c r="M22" s="7"/>
      <c r="N22" s="16" t="s">
        <v>2</v>
      </c>
      <c r="O22" s="35">
        <f t="shared" si="2"/>
        <v>2.6818019670794477</v>
      </c>
      <c r="P22" s="35">
        <f t="shared" si="3"/>
        <v>0.07261886561687815</v>
      </c>
      <c r="Q22" s="35">
        <f t="shared" si="4"/>
        <v>0.2892014472812516</v>
      </c>
      <c r="R22" s="35">
        <f t="shared" si="5"/>
        <v>0</v>
      </c>
      <c r="S22" s="35">
        <f t="shared" si="6"/>
        <v>0.4866738011517097</v>
      </c>
      <c r="T22" s="35">
        <f t="shared" si="7"/>
        <v>0.06497477449931204</v>
      </c>
      <c r="U22" s="35">
        <f t="shared" si="8"/>
        <v>0.07134485043061714</v>
      </c>
      <c r="V22" s="36">
        <f t="shared" si="9"/>
        <v>1.696988228099679</v>
      </c>
    </row>
    <row r="23" spans="1:22" ht="15">
      <c r="A23" s="7"/>
      <c r="B23" s="16" t="s">
        <v>3</v>
      </c>
      <c r="C23" s="66">
        <f t="shared" si="10"/>
        <v>1786</v>
      </c>
      <c r="D23" s="66">
        <v>101</v>
      </c>
      <c r="E23" s="66" t="s">
        <v>148</v>
      </c>
      <c r="F23" s="66">
        <v>121</v>
      </c>
      <c r="G23" s="66">
        <v>553</v>
      </c>
      <c r="H23" s="66">
        <v>260</v>
      </c>
      <c r="I23" s="66">
        <v>113</v>
      </c>
      <c r="J23" s="67">
        <v>638</v>
      </c>
      <c r="M23" s="7"/>
      <c r="N23" s="16" t="s">
        <v>3</v>
      </c>
      <c r="O23" s="35">
        <f t="shared" si="2"/>
        <v>2.275391122662182</v>
      </c>
      <c r="P23" s="35">
        <f t="shared" si="3"/>
        <v>0.12867553381236302</v>
      </c>
      <c r="Q23" s="35">
        <f t="shared" si="4"/>
        <v>0</v>
      </c>
      <c r="R23" s="35">
        <f t="shared" si="5"/>
        <v>0.15415583753758344</v>
      </c>
      <c r="S23" s="35">
        <f t="shared" si="6"/>
        <v>0.7045303980023442</v>
      </c>
      <c r="T23" s="35">
        <f t="shared" si="7"/>
        <v>0.33124394842786525</v>
      </c>
      <c r="U23" s="35">
        <f t="shared" si="8"/>
        <v>0.14396371604749528</v>
      </c>
      <c r="V23" s="36">
        <f t="shared" si="9"/>
        <v>0.812821688834531</v>
      </c>
    </row>
    <row r="24" spans="1:22" ht="15">
      <c r="A24" s="7"/>
      <c r="B24" s="16" t="s">
        <v>4</v>
      </c>
      <c r="C24" s="66">
        <f t="shared" si="10"/>
        <v>1598</v>
      </c>
      <c r="D24" s="66" t="s">
        <v>148</v>
      </c>
      <c r="E24" s="66" t="s">
        <v>148</v>
      </c>
      <c r="F24" s="66">
        <v>959</v>
      </c>
      <c r="G24" s="66">
        <v>639</v>
      </c>
      <c r="H24" s="66" t="s">
        <v>148</v>
      </c>
      <c r="I24" s="66" t="s">
        <v>148</v>
      </c>
      <c r="J24" s="67" t="s">
        <v>148</v>
      </c>
      <c r="M24" s="7"/>
      <c r="N24" s="16" t="s">
        <v>4</v>
      </c>
      <c r="O24" s="35">
        <f t="shared" si="2"/>
        <v>2.03587626764511</v>
      </c>
      <c r="P24" s="35">
        <f t="shared" si="3"/>
        <v>0</v>
      </c>
      <c r="Q24" s="35">
        <f t="shared" si="4"/>
        <v>0</v>
      </c>
      <c r="R24" s="35">
        <f t="shared" si="5"/>
        <v>1.2217805636243184</v>
      </c>
      <c r="S24" s="35">
        <f t="shared" si="6"/>
        <v>0.8140957040207919</v>
      </c>
      <c r="T24" s="35">
        <f t="shared" si="7"/>
        <v>0</v>
      </c>
      <c r="U24" s="35">
        <f t="shared" si="8"/>
        <v>0</v>
      </c>
      <c r="V24" s="36">
        <f t="shared" si="9"/>
        <v>0</v>
      </c>
    </row>
    <row r="25" spans="1:22" ht="15">
      <c r="A25" s="7"/>
      <c r="B25" s="16" t="s">
        <v>18</v>
      </c>
      <c r="C25" s="66">
        <f t="shared" si="10"/>
        <v>4969</v>
      </c>
      <c r="D25" s="66" t="s">
        <v>148</v>
      </c>
      <c r="E25" s="66" t="s">
        <v>148</v>
      </c>
      <c r="F25" s="66" t="s">
        <v>148</v>
      </c>
      <c r="G25" s="66" t="s">
        <v>148</v>
      </c>
      <c r="H25" s="66">
        <v>4969</v>
      </c>
      <c r="I25" s="66" t="s">
        <v>148</v>
      </c>
      <c r="J25" s="67" t="s">
        <v>148</v>
      </c>
      <c r="M25" s="7"/>
      <c r="N25" s="16" t="s">
        <v>18</v>
      </c>
      <c r="O25" s="35">
        <f t="shared" si="2"/>
        <v>6.330581460531009</v>
      </c>
      <c r="P25" s="35">
        <f t="shared" si="3"/>
        <v>0</v>
      </c>
      <c r="Q25" s="35">
        <f t="shared" si="4"/>
        <v>0</v>
      </c>
      <c r="R25" s="35">
        <f t="shared" si="5"/>
        <v>0</v>
      </c>
      <c r="S25" s="35">
        <f t="shared" si="6"/>
        <v>0</v>
      </c>
      <c r="T25" s="35">
        <f t="shared" si="7"/>
        <v>6.330581460531009</v>
      </c>
      <c r="U25" s="35">
        <f t="shared" si="8"/>
        <v>0</v>
      </c>
      <c r="V25" s="36">
        <f t="shared" si="9"/>
        <v>0</v>
      </c>
    </row>
    <row r="26" spans="1:22" ht="6.75" customHeight="1">
      <c r="A26" s="7"/>
      <c r="B26" s="16"/>
      <c r="C26" s="66"/>
      <c r="D26" s="66"/>
      <c r="E26" s="66"/>
      <c r="F26" s="68"/>
      <c r="G26" s="69"/>
      <c r="H26" s="69"/>
      <c r="I26" s="69"/>
      <c r="J26" s="70"/>
      <c r="M26" s="7"/>
      <c r="N26" s="16"/>
      <c r="O26" s="6"/>
      <c r="P26" s="6"/>
      <c r="Q26" s="6"/>
      <c r="R26" s="23"/>
      <c r="S26" s="24"/>
      <c r="T26" s="24"/>
      <c r="U26" s="24"/>
      <c r="V26" s="29"/>
    </row>
    <row r="27" spans="1:22" ht="16.5" customHeight="1">
      <c r="A27" s="7"/>
      <c r="B27" s="41" t="s">
        <v>10</v>
      </c>
      <c r="C27" s="66">
        <f aca="true" t="shared" si="11" ref="C27:J27">SUM(C15:C25)</f>
        <v>28352</v>
      </c>
      <c r="D27" s="66">
        <f t="shared" si="11"/>
        <v>496</v>
      </c>
      <c r="E27" s="66">
        <f t="shared" si="11"/>
        <v>1505</v>
      </c>
      <c r="F27" s="66">
        <f t="shared" si="11"/>
        <v>2094</v>
      </c>
      <c r="G27" s="66">
        <f t="shared" si="11"/>
        <v>6137</v>
      </c>
      <c r="H27" s="66">
        <f t="shared" si="11"/>
        <v>7891</v>
      </c>
      <c r="I27" s="66">
        <f t="shared" si="11"/>
        <v>2986</v>
      </c>
      <c r="J27" s="67">
        <f t="shared" si="11"/>
        <v>7243</v>
      </c>
      <c r="M27" s="7"/>
      <c r="N27" s="41" t="s">
        <v>10</v>
      </c>
      <c r="O27" s="35">
        <f aca="true" t="shared" si="12" ref="O27:O32">C27/$C$9*100</f>
        <v>36.12087856087244</v>
      </c>
      <c r="P27" s="35">
        <f aca="true" t="shared" si="13" ref="P27:P32">D27/$C$9*100</f>
        <v>0.631911532385466</v>
      </c>
      <c r="Q27" s="35">
        <f aca="true" t="shared" si="14" ref="Q27:Q32">E27/$C$9*100</f>
        <v>1.9173928553228354</v>
      </c>
      <c r="R27" s="35">
        <f aca="true" t="shared" si="15" ref="R27:R32">F27/$C$9*100</f>
        <v>2.6677878000305766</v>
      </c>
      <c r="S27" s="35">
        <f aca="true" t="shared" si="16" ref="S27:S32">G27/$C$9*100</f>
        <v>7.818631198083881</v>
      </c>
      <c r="T27" s="35">
        <f aca="true" t="shared" si="17" ref="T27:T32">H27/$C$9*100</f>
        <v>10.05325383478571</v>
      </c>
      <c r="U27" s="35">
        <f aca="true" t="shared" si="18" ref="U27:U32">I27/$C$9*100</f>
        <v>3.8042093461754063</v>
      </c>
      <c r="V27" s="36">
        <f aca="true" t="shared" si="19" ref="V27:V32">J27/$C$9*100</f>
        <v>9.22769199408857</v>
      </c>
    </row>
    <row r="28" spans="1:22" ht="16.5" customHeight="1">
      <c r="A28" s="7"/>
      <c r="B28" s="16" t="s">
        <v>11</v>
      </c>
      <c r="C28" s="66">
        <f aca="true" t="shared" si="20" ref="C28:J28">SUM(C20:C25)</f>
        <v>20893</v>
      </c>
      <c r="D28" s="66">
        <f t="shared" si="20"/>
        <v>334</v>
      </c>
      <c r="E28" s="66">
        <f t="shared" si="20"/>
        <v>743</v>
      </c>
      <c r="F28" s="66">
        <f t="shared" si="20"/>
        <v>1576</v>
      </c>
      <c r="G28" s="66">
        <f t="shared" si="20"/>
        <v>4005</v>
      </c>
      <c r="H28" s="66">
        <f t="shared" si="20"/>
        <v>6482</v>
      </c>
      <c r="I28" s="66">
        <f t="shared" si="20"/>
        <v>1871</v>
      </c>
      <c r="J28" s="67">
        <f t="shared" si="20"/>
        <v>5882</v>
      </c>
      <c r="M28" s="7"/>
      <c r="N28" s="16" t="s">
        <v>11</v>
      </c>
      <c r="O28" s="35">
        <f t="shared" si="12"/>
        <v>26.6179992865515</v>
      </c>
      <c r="P28" s="35">
        <f t="shared" si="13"/>
        <v>0.42552107221118074</v>
      </c>
      <c r="Q28" s="35">
        <f t="shared" si="14"/>
        <v>0.9465932833919379</v>
      </c>
      <c r="R28" s="35">
        <f t="shared" si="15"/>
        <v>2.007847933547368</v>
      </c>
      <c r="S28" s="35">
        <f t="shared" si="16"/>
        <v>5.1024308209753855</v>
      </c>
      <c r="T28" s="35">
        <f t="shared" si="17"/>
        <v>8.258166437343933</v>
      </c>
      <c r="U28" s="35">
        <f t="shared" si="18"/>
        <v>2.383682413494369</v>
      </c>
      <c r="V28" s="36">
        <f t="shared" si="19"/>
        <v>7.49375732558732</v>
      </c>
    </row>
    <row r="29" spans="1:22" ht="16.5" customHeight="1">
      <c r="A29" s="7"/>
      <c r="B29" s="16" t="s">
        <v>12</v>
      </c>
      <c r="C29" s="66">
        <f aca="true" t="shared" si="21" ref="C29:J29">SUM(C21:C25)</f>
        <v>15434</v>
      </c>
      <c r="D29" s="66">
        <f t="shared" si="21"/>
        <v>179</v>
      </c>
      <c r="E29" s="66">
        <f t="shared" si="21"/>
        <v>434</v>
      </c>
      <c r="F29" s="66">
        <f t="shared" si="21"/>
        <v>1299</v>
      </c>
      <c r="G29" s="66">
        <f t="shared" si="21"/>
        <v>2647</v>
      </c>
      <c r="H29" s="66">
        <f t="shared" si="21"/>
        <v>5820</v>
      </c>
      <c r="I29" s="66">
        <f t="shared" si="21"/>
        <v>1027</v>
      </c>
      <c r="J29" s="67">
        <f t="shared" si="21"/>
        <v>4028.0000000000005</v>
      </c>
      <c r="M29" s="7"/>
      <c r="N29" s="16" t="s">
        <v>12</v>
      </c>
      <c r="O29" s="35">
        <f t="shared" si="12"/>
        <v>19.663150384752587</v>
      </c>
      <c r="P29" s="35">
        <f t="shared" si="13"/>
        <v>0.22804871834072263</v>
      </c>
      <c r="Q29" s="35">
        <f t="shared" si="14"/>
        <v>0.5529225908372828</v>
      </c>
      <c r="R29" s="35">
        <f t="shared" si="15"/>
        <v>1.6549457269530652</v>
      </c>
      <c r="S29" s="35">
        <f t="shared" si="16"/>
        <v>3.3723181980329207</v>
      </c>
      <c r="T29" s="35">
        <f t="shared" si="17"/>
        <v>7.414768384039137</v>
      </c>
      <c r="U29" s="35">
        <f t="shared" si="18"/>
        <v>1.3084135962900678</v>
      </c>
      <c r="V29" s="36">
        <f t="shared" si="19"/>
        <v>5.13173317025939</v>
      </c>
    </row>
    <row r="30" spans="1:22" ht="16.5" customHeight="1">
      <c r="A30" s="7"/>
      <c r="B30" s="16" t="s">
        <v>13</v>
      </c>
      <c r="C30" s="66">
        <f aca="true" t="shared" si="22" ref="C30:J30">SUM(C22:C25)</f>
        <v>10458</v>
      </c>
      <c r="D30" s="66">
        <f t="shared" si="22"/>
        <v>158</v>
      </c>
      <c r="E30" s="66">
        <f t="shared" si="22"/>
        <v>227</v>
      </c>
      <c r="F30" s="66">
        <f t="shared" si="22"/>
        <v>1080</v>
      </c>
      <c r="G30" s="66">
        <f t="shared" si="22"/>
        <v>1574</v>
      </c>
      <c r="H30" s="66">
        <f t="shared" si="22"/>
        <v>5280</v>
      </c>
      <c r="I30" s="66">
        <f t="shared" si="22"/>
        <v>169</v>
      </c>
      <c r="J30" s="67">
        <f t="shared" si="22"/>
        <v>1970</v>
      </c>
      <c r="M30" s="7"/>
      <c r="N30" s="16" t="s">
        <v>13</v>
      </c>
      <c r="O30" s="35">
        <f t="shared" si="12"/>
        <v>13.32365081791775</v>
      </c>
      <c r="P30" s="35">
        <f t="shared" si="13"/>
        <v>0.2012943994292412</v>
      </c>
      <c r="Q30" s="35">
        <f t="shared" si="14"/>
        <v>0.2892014472812516</v>
      </c>
      <c r="R30" s="35">
        <f t="shared" si="15"/>
        <v>1.3759364011619017</v>
      </c>
      <c r="S30" s="35">
        <f t="shared" si="16"/>
        <v>2.005299903174846</v>
      </c>
      <c r="T30" s="35">
        <f t="shared" si="17"/>
        <v>6.726800183458187</v>
      </c>
      <c r="U30" s="35">
        <f t="shared" si="18"/>
        <v>0.21530856647811242</v>
      </c>
      <c r="V30" s="36">
        <f t="shared" si="19"/>
        <v>2.5098099169342096</v>
      </c>
    </row>
    <row r="31" spans="1:22" ht="16.5" customHeight="1">
      <c r="A31" s="7"/>
      <c r="B31" s="16" t="s">
        <v>14</v>
      </c>
      <c r="C31" s="66">
        <f aca="true" t="shared" si="23" ref="C31:J31">SUM(C23:C25)</f>
        <v>8353</v>
      </c>
      <c r="D31" s="66">
        <f t="shared" si="23"/>
        <v>101</v>
      </c>
      <c r="E31" s="66">
        <f t="shared" si="23"/>
        <v>0</v>
      </c>
      <c r="F31" s="66">
        <f t="shared" si="23"/>
        <v>1080</v>
      </c>
      <c r="G31" s="66">
        <f t="shared" si="23"/>
        <v>1192</v>
      </c>
      <c r="H31" s="66">
        <f t="shared" si="23"/>
        <v>5229</v>
      </c>
      <c r="I31" s="66">
        <f t="shared" si="23"/>
        <v>113</v>
      </c>
      <c r="J31" s="67">
        <f t="shared" si="23"/>
        <v>638</v>
      </c>
      <c r="M31" s="7"/>
      <c r="N31" s="16" t="s">
        <v>14</v>
      </c>
      <c r="O31" s="35">
        <f t="shared" si="12"/>
        <v>10.641848850838302</v>
      </c>
      <c r="P31" s="35">
        <f t="shared" si="13"/>
        <v>0.12867553381236302</v>
      </c>
      <c r="Q31" s="35">
        <f t="shared" si="14"/>
        <v>0</v>
      </c>
      <c r="R31" s="35">
        <f t="shared" si="15"/>
        <v>1.3759364011619017</v>
      </c>
      <c r="S31" s="35">
        <f t="shared" si="16"/>
        <v>1.5186261020231362</v>
      </c>
      <c r="T31" s="35">
        <f t="shared" si="17"/>
        <v>6.661825408958875</v>
      </c>
      <c r="U31" s="35">
        <f t="shared" si="18"/>
        <v>0.14396371604749528</v>
      </c>
      <c r="V31" s="36">
        <f t="shared" si="19"/>
        <v>0.812821688834531</v>
      </c>
    </row>
    <row r="32" spans="1:22" ht="16.5" customHeight="1">
      <c r="A32" s="7"/>
      <c r="B32" s="16" t="s">
        <v>15</v>
      </c>
      <c r="C32" s="71">
        <f aca="true" t="shared" si="24" ref="C32:J32">SUM(C24:C25)</f>
        <v>6567</v>
      </c>
      <c r="D32" s="66">
        <f t="shared" si="24"/>
        <v>0</v>
      </c>
      <c r="E32" s="66">
        <f t="shared" si="24"/>
        <v>0</v>
      </c>
      <c r="F32" s="66">
        <f t="shared" si="24"/>
        <v>959</v>
      </c>
      <c r="G32" s="66">
        <f t="shared" si="24"/>
        <v>639</v>
      </c>
      <c r="H32" s="66">
        <f t="shared" si="24"/>
        <v>4969</v>
      </c>
      <c r="I32" s="66">
        <f t="shared" si="24"/>
        <v>0</v>
      </c>
      <c r="J32" s="67">
        <f t="shared" si="24"/>
        <v>0</v>
      </c>
      <c r="M32" s="7"/>
      <c r="N32" s="16" t="s">
        <v>15</v>
      </c>
      <c r="O32" s="35">
        <f t="shared" si="12"/>
        <v>8.36645772817612</v>
      </c>
      <c r="P32" s="35">
        <f t="shared" si="13"/>
        <v>0</v>
      </c>
      <c r="Q32" s="35">
        <f t="shared" si="14"/>
        <v>0</v>
      </c>
      <c r="R32" s="35">
        <f t="shared" si="15"/>
        <v>1.2217805636243184</v>
      </c>
      <c r="S32" s="35">
        <f t="shared" si="16"/>
        <v>0.8140957040207919</v>
      </c>
      <c r="T32" s="35">
        <f t="shared" si="17"/>
        <v>6.330581460531009</v>
      </c>
      <c r="U32" s="35">
        <f t="shared" si="18"/>
        <v>0</v>
      </c>
      <c r="V32" s="36">
        <f t="shared" si="19"/>
        <v>0</v>
      </c>
    </row>
    <row r="33" spans="1:22" ht="6.75" customHeight="1">
      <c r="A33" s="7"/>
      <c r="B33" s="16"/>
      <c r="C33" s="66"/>
      <c r="D33" s="66"/>
      <c r="E33" s="66"/>
      <c r="F33" s="68"/>
      <c r="G33" s="69"/>
      <c r="H33" s="69"/>
      <c r="I33" s="69"/>
      <c r="J33" s="70"/>
      <c r="M33" s="7"/>
      <c r="N33" s="16"/>
      <c r="O33" s="6"/>
      <c r="P33" s="6"/>
      <c r="Q33" s="6"/>
      <c r="R33" s="23"/>
      <c r="S33" s="24"/>
      <c r="T33" s="24"/>
      <c r="U33" s="24"/>
      <c r="V33" s="29"/>
    </row>
    <row r="34" spans="1:22" ht="15" customHeight="1">
      <c r="A34" s="7"/>
      <c r="B34" s="42" t="s">
        <v>25</v>
      </c>
      <c r="C34" s="66">
        <f>SUM(D34:J34)</f>
        <v>58439.00000000002</v>
      </c>
      <c r="D34" s="66">
        <v>2835</v>
      </c>
      <c r="E34" s="66">
        <v>8740.999999999989</v>
      </c>
      <c r="F34" s="68">
        <v>6185.000000000005</v>
      </c>
      <c r="G34" s="68">
        <v>17758.000000000025</v>
      </c>
      <c r="H34" s="68">
        <v>10016.000000000015</v>
      </c>
      <c r="I34" s="68">
        <v>6370.999999999984</v>
      </c>
      <c r="J34" s="91">
        <v>6533.000000000005</v>
      </c>
      <c r="M34" s="7"/>
      <c r="N34" s="42" t="s">
        <v>25</v>
      </c>
      <c r="O34" s="37">
        <f aca="true" t="shared" si="25" ref="O34:V37">C34/$C$9*100</f>
        <v>74.45217346990779</v>
      </c>
      <c r="P34" s="35">
        <f t="shared" si="25"/>
        <v>3.6118330530499927</v>
      </c>
      <c r="Q34" s="35">
        <f t="shared" si="25"/>
        <v>11.136166743107564</v>
      </c>
      <c r="R34" s="35">
        <f t="shared" si="25"/>
        <v>7.879783927024415</v>
      </c>
      <c r="S34" s="35">
        <f t="shared" si="25"/>
        <v>22.62396167762323</v>
      </c>
      <c r="T34" s="35">
        <f t="shared" si="25"/>
        <v>12.760536105590397</v>
      </c>
      <c r="U34" s="35">
        <f t="shared" si="25"/>
        <v>8.116750751668938</v>
      </c>
      <c r="V34" s="36">
        <f t="shared" si="25"/>
        <v>8.32314121184325</v>
      </c>
    </row>
    <row r="35" spans="1:22" ht="15">
      <c r="A35" s="7"/>
      <c r="B35" s="16" t="s">
        <v>26</v>
      </c>
      <c r="C35" s="71">
        <f>SUM(D35:J35)</f>
        <v>9595.000000000004</v>
      </c>
      <c r="D35" s="66">
        <v>135.99999999999997</v>
      </c>
      <c r="E35" s="66">
        <v>436.00000000000006</v>
      </c>
      <c r="F35" s="68">
        <v>455.99999999999994</v>
      </c>
      <c r="G35" s="68">
        <v>2291</v>
      </c>
      <c r="H35" s="68">
        <v>1032</v>
      </c>
      <c r="I35" s="68">
        <v>1582.0000000000005</v>
      </c>
      <c r="J35" s="91">
        <v>3662.000000000003</v>
      </c>
      <c r="M35" s="7"/>
      <c r="N35" s="16" t="s">
        <v>26</v>
      </c>
      <c r="O35" s="37">
        <f t="shared" si="25"/>
        <v>12.224175712174494</v>
      </c>
      <c r="P35" s="35">
        <f t="shared" si="25"/>
        <v>0.17326606533149871</v>
      </c>
      <c r="Q35" s="35">
        <f t="shared" si="25"/>
        <v>0.5554706212098048</v>
      </c>
      <c r="R35" s="35">
        <f t="shared" si="25"/>
        <v>0.5809509249350251</v>
      </c>
      <c r="S35" s="35">
        <f t="shared" si="25"/>
        <v>2.918768791723997</v>
      </c>
      <c r="T35" s="35">
        <f t="shared" si="25"/>
        <v>1.314783672221373</v>
      </c>
      <c r="U35" s="35">
        <f t="shared" si="25"/>
        <v>2.0154920246649346</v>
      </c>
      <c r="V35" s="36">
        <f t="shared" si="25"/>
        <v>4.66544361208786</v>
      </c>
    </row>
    <row r="36" spans="1:22" ht="15">
      <c r="A36" s="7"/>
      <c r="B36" s="16" t="s">
        <v>27</v>
      </c>
      <c r="C36" s="71">
        <f>SUM(D36:J36)</f>
        <v>2105</v>
      </c>
      <c r="D36" s="66">
        <v>57</v>
      </c>
      <c r="E36" s="66">
        <v>227</v>
      </c>
      <c r="F36" s="68" t="s">
        <v>148</v>
      </c>
      <c r="G36" s="68">
        <v>382</v>
      </c>
      <c r="H36" s="68">
        <v>51</v>
      </c>
      <c r="I36" s="68">
        <v>56</v>
      </c>
      <c r="J36" s="91">
        <v>1332</v>
      </c>
      <c r="M36" s="7"/>
      <c r="N36" s="16" t="s">
        <v>27</v>
      </c>
      <c r="O36" s="37">
        <f t="shared" si="25"/>
        <v>2.6818019670794477</v>
      </c>
      <c r="P36" s="35">
        <f t="shared" si="25"/>
        <v>0.07261886561687815</v>
      </c>
      <c r="Q36" s="35">
        <f t="shared" si="25"/>
        <v>0.2892014472812516</v>
      </c>
      <c r="R36" s="35">
        <f t="shared" si="25"/>
        <v>0</v>
      </c>
      <c r="S36" s="35">
        <f t="shared" si="25"/>
        <v>0.4866738011517097</v>
      </c>
      <c r="T36" s="35">
        <f t="shared" si="25"/>
        <v>0.06497477449931204</v>
      </c>
      <c r="U36" s="35">
        <f t="shared" si="25"/>
        <v>0.07134485043061714</v>
      </c>
      <c r="V36" s="36">
        <f t="shared" si="25"/>
        <v>1.696988228099679</v>
      </c>
    </row>
    <row r="37" spans="2:22" ht="15">
      <c r="B37" s="17" t="s">
        <v>28</v>
      </c>
      <c r="C37" s="81">
        <f>SUM(D37:J37)</f>
        <v>8353</v>
      </c>
      <c r="D37" s="95">
        <v>101</v>
      </c>
      <c r="E37" s="95" t="s">
        <v>148</v>
      </c>
      <c r="F37" s="97">
        <v>1080</v>
      </c>
      <c r="G37" s="97">
        <v>1192</v>
      </c>
      <c r="H37" s="97">
        <v>5229</v>
      </c>
      <c r="I37" s="97">
        <v>113</v>
      </c>
      <c r="J37" s="98">
        <v>638</v>
      </c>
      <c r="N37" s="17" t="s">
        <v>28</v>
      </c>
      <c r="O37" s="38">
        <f t="shared" si="25"/>
        <v>10.641848850838302</v>
      </c>
      <c r="P37" s="39">
        <f t="shared" si="25"/>
        <v>0.12867553381236302</v>
      </c>
      <c r="Q37" s="39">
        <f t="shared" si="25"/>
        <v>0</v>
      </c>
      <c r="R37" s="39">
        <f t="shared" si="25"/>
        <v>1.3759364011619017</v>
      </c>
      <c r="S37" s="39">
        <f t="shared" si="25"/>
        <v>1.5186261020231362</v>
      </c>
      <c r="T37" s="39">
        <f t="shared" si="25"/>
        <v>6.661825408958875</v>
      </c>
      <c r="U37" s="39">
        <f t="shared" si="25"/>
        <v>0.14396371604749528</v>
      </c>
      <c r="V37" s="40">
        <f t="shared" si="25"/>
        <v>0.812821688834531</v>
      </c>
    </row>
    <row r="38" ht="6.75" customHeight="1"/>
    <row r="39" ht="15">
      <c r="N39" s="53" t="s">
        <v>147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&amp;CIV-1-21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150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159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102" t="s">
        <v>5</v>
      </c>
      <c r="C5" s="105" t="s">
        <v>16</v>
      </c>
      <c r="D5" s="106"/>
      <c r="E5" s="106"/>
      <c r="F5" s="106"/>
      <c r="G5" s="106"/>
      <c r="H5" s="107"/>
      <c r="I5" s="7"/>
    </row>
    <row r="6" spans="1:9" ht="29.25" customHeight="1">
      <c r="A6" s="7"/>
      <c r="B6" s="103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</row>
    <row r="7" spans="1:9" ht="15" customHeight="1">
      <c r="A7" s="7"/>
      <c r="B7" s="104"/>
      <c r="C7" s="13"/>
      <c r="D7" s="14" t="s">
        <v>83</v>
      </c>
      <c r="E7" s="15"/>
      <c r="F7" s="82"/>
      <c r="G7" s="83" t="s">
        <v>8</v>
      </c>
      <c r="H7" s="84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19</v>
      </c>
      <c r="C9" s="6">
        <f>SUM(C11:C25)</f>
        <v>78492</v>
      </c>
      <c r="D9" s="6">
        <f>SUM(D11:D25)</f>
        <v>41801</v>
      </c>
      <c r="E9" s="6">
        <f>SUM(E11:E25)</f>
        <v>36691</v>
      </c>
      <c r="F9" s="2">
        <f>C9/$C$9*100</f>
        <v>100</v>
      </c>
      <c r="G9" s="2">
        <f>D9/$C$9*100</f>
        <v>53.25510880089691</v>
      </c>
      <c r="H9" s="3">
        <f>E9/$C$9*100</f>
        <v>46.744891199103094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14428</v>
      </c>
      <c r="D11" s="6">
        <v>3637</v>
      </c>
      <c r="E11" s="6">
        <v>10791</v>
      </c>
      <c r="F11" s="2">
        <f aca="true" t="shared" si="0" ref="F11:H25">C11/$C$9*100</f>
        <v>18.381491107374</v>
      </c>
      <c r="G11" s="2">
        <f t="shared" si="0"/>
        <v>4.6335932324313305</v>
      </c>
      <c r="H11" s="3">
        <f t="shared" si="0"/>
        <v>13.74789787494267</v>
      </c>
      <c r="I11" s="7"/>
    </row>
    <row r="12" spans="1:9" ht="15">
      <c r="A12" s="7"/>
      <c r="B12" s="16">
        <v>2</v>
      </c>
      <c r="C12" s="6">
        <f>D12+E12</f>
        <v>23598</v>
      </c>
      <c r="D12" s="6">
        <v>9170</v>
      </c>
      <c r="E12" s="6">
        <v>14428</v>
      </c>
      <c r="F12" s="2">
        <f t="shared" si="0"/>
        <v>30.064210365387556</v>
      </c>
      <c r="G12" s="2">
        <f t="shared" si="0"/>
        <v>11.682719258013556</v>
      </c>
      <c r="H12" s="3">
        <f t="shared" si="0"/>
        <v>18.381491107374</v>
      </c>
      <c r="I12" s="7"/>
    </row>
    <row r="13" spans="1:9" ht="15">
      <c r="A13" s="7"/>
      <c r="B13" s="16">
        <v>3</v>
      </c>
      <c r="C13" s="6">
        <f>D13+E13</f>
        <v>8010</v>
      </c>
      <c r="D13" s="6">
        <v>3312</v>
      </c>
      <c r="E13" s="6">
        <v>4698</v>
      </c>
      <c r="F13" s="2">
        <f t="shared" si="0"/>
        <v>10.204861641950771</v>
      </c>
      <c r="G13" s="2">
        <f t="shared" si="0"/>
        <v>4.2195382968964985</v>
      </c>
      <c r="H13" s="3">
        <f t="shared" si="0"/>
        <v>5.985323345054273</v>
      </c>
      <c r="I13" s="7"/>
    </row>
    <row r="14" spans="1:9" ht="15">
      <c r="A14" s="7"/>
      <c r="B14" s="16">
        <v>4</v>
      </c>
      <c r="C14" s="6">
        <f aca="true" t="shared" si="1" ref="C14:C25">D14+E14</f>
        <v>4104</v>
      </c>
      <c r="D14" s="6">
        <v>2036</v>
      </c>
      <c r="E14" s="6">
        <v>2068</v>
      </c>
      <c r="F14" s="2">
        <f t="shared" si="0"/>
        <v>5.228558324415227</v>
      </c>
      <c r="G14" s="2">
        <f t="shared" si="0"/>
        <v>2.5938949192274374</v>
      </c>
      <c r="H14" s="3">
        <f t="shared" si="0"/>
        <v>2.6346634051877897</v>
      </c>
      <c r="I14" s="7"/>
    </row>
    <row r="15" spans="1:9" ht="15">
      <c r="A15" s="7"/>
      <c r="B15" s="16" t="s">
        <v>20</v>
      </c>
      <c r="C15" s="6">
        <f t="shared" si="1"/>
        <v>2360</v>
      </c>
      <c r="D15" s="6">
        <v>1370</v>
      </c>
      <c r="E15" s="6">
        <v>990</v>
      </c>
      <c r="F15" s="2">
        <f t="shared" si="0"/>
        <v>3.006675839576008</v>
      </c>
      <c r="G15" s="2">
        <f t="shared" si="0"/>
        <v>1.7454008051775975</v>
      </c>
      <c r="H15" s="3">
        <f t="shared" si="0"/>
        <v>1.26127503439841</v>
      </c>
      <c r="I15" s="7"/>
    </row>
    <row r="16" spans="1:9" ht="15">
      <c r="A16" s="7"/>
      <c r="B16" s="16" t="s">
        <v>21</v>
      </c>
      <c r="C16" s="6">
        <f t="shared" si="1"/>
        <v>1650</v>
      </c>
      <c r="D16" s="6">
        <v>960</v>
      </c>
      <c r="E16" s="6">
        <v>690</v>
      </c>
      <c r="F16" s="2">
        <f t="shared" si="0"/>
        <v>2.1021250573306833</v>
      </c>
      <c r="G16" s="2">
        <f t="shared" si="0"/>
        <v>1.2230545788105796</v>
      </c>
      <c r="H16" s="3">
        <f t="shared" si="0"/>
        <v>0.879070478520104</v>
      </c>
      <c r="I16" s="7"/>
    </row>
    <row r="17" spans="1:9" ht="15">
      <c r="A17" s="7"/>
      <c r="B17" s="16" t="s">
        <v>22</v>
      </c>
      <c r="C17" s="6">
        <f t="shared" si="1"/>
        <v>1456</v>
      </c>
      <c r="D17" s="6">
        <v>1036</v>
      </c>
      <c r="E17" s="6">
        <v>420</v>
      </c>
      <c r="F17" s="2">
        <f t="shared" si="0"/>
        <v>1.8549661111960454</v>
      </c>
      <c r="G17" s="2">
        <f t="shared" si="0"/>
        <v>1.319879732966417</v>
      </c>
      <c r="H17" s="3">
        <f t="shared" si="0"/>
        <v>0.5350863782296285</v>
      </c>
      <c r="I17" s="7"/>
    </row>
    <row r="18" spans="1:9" ht="15">
      <c r="A18" s="7"/>
      <c r="B18" s="16" t="s">
        <v>23</v>
      </c>
      <c r="C18" s="6">
        <f t="shared" si="1"/>
        <v>1192</v>
      </c>
      <c r="D18" s="6">
        <v>800</v>
      </c>
      <c r="E18" s="6">
        <v>392</v>
      </c>
      <c r="F18" s="2">
        <f t="shared" si="0"/>
        <v>1.5186261020231362</v>
      </c>
      <c r="G18" s="2">
        <f t="shared" si="0"/>
        <v>1.0192121490088162</v>
      </c>
      <c r="H18" s="3">
        <f t="shared" si="0"/>
        <v>0.4994139530143199</v>
      </c>
      <c r="I18" s="7"/>
    </row>
    <row r="19" spans="1:9" ht="15">
      <c r="A19" s="7"/>
      <c r="B19" s="16" t="s">
        <v>24</v>
      </c>
      <c r="C19" s="6">
        <f t="shared" si="1"/>
        <v>801</v>
      </c>
      <c r="D19" s="6">
        <v>594</v>
      </c>
      <c r="E19" s="6">
        <v>207</v>
      </c>
      <c r="F19" s="2">
        <f t="shared" si="0"/>
        <v>1.0204861641950773</v>
      </c>
      <c r="G19" s="2">
        <f t="shared" si="0"/>
        <v>0.7567650206390459</v>
      </c>
      <c r="H19" s="3">
        <f t="shared" si="0"/>
        <v>0.26372114355603116</v>
      </c>
      <c r="I19" s="7"/>
    </row>
    <row r="20" spans="1:9" ht="15">
      <c r="A20" s="7"/>
      <c r="B20" s="16" t="s">
        <v>0</v>
      </c>
      <c r="C20" s="6">
        <f t="shared" si="1"/>
        <v>5458.999999999999</v>
      </c>
      <c r="D20" s="6">
        <v>4356.999999999999</v>
      </c>
      <c r="E20" s="6">
        <v>1101.9999999999998</v>
      </c>
      <c r="F20" s="2">
        <f t="shared" si="0"/>
        <v>6.954848901798909</v>
      </c>
      <c r="G20" s="2">
        <f t="shared" si="0"/>
        <v>5.550884166539264</v>
      </c>
      <c r="H20" s="3">
        <f t="shared" si="0"/>
        <v>1.403964735259644</v>
      </c>
      <c r="I20" s="7"/>
    </row>
    <row r="21" spans="1:9" ht="15">
      <c r="A21" s="7"/>
      <c r="B21" s="16" t="s">
        <v>1</v>
      </c>
      <c r="C21" s="6">
        <f t="shared" si="1"/>
        <v>4976.000000000001</v>
      </c>
      <c r="D21" s="6">
        <v>4543.000000000001</v>
      </c>
      <c r="E21" s="6">
        <v>433.00000000000006</v>
      </c>
      <c r="F21" s="2">
        <f t="shared" si="0"/>
        <v>6.339499566834837</v>
      </c>
      <c r="G21" s="2">
        <f t="shared" si="0"/>
        <v>5.7878509911838165</v>
      </c>
      <c r="H21" s="3">
        <f t="shared" si="0"/>
        <v>0.5516485756510218</v>
      </c>
      <c r="I21" s="7"/>
    </row>
    <row r="22" spans="1:9" ht="15">
      <c r="A22" s="7"/>
      <c r="B22" s="16" t="s">
        <v>2</v>
      </c>
      <c r="C22" s="6">
        <f t="shared" si="1"/>
        <v>2105</v>
      </c>
      <c r="D22" s="6">
        <v>1968.0000000000002</v>
      </c>
      <c r="E22" s="6">
        <v>137</v>
      </c>
      <c r="F22" s="2">
        <f t="shared" si="0"/>
        <v>2.6818019670794477</v>
      </c>
      <c r="G22" s="2">
        <f t="shared" si="0"/>
        <v>2.5072618865616882</v>
      </c>
      <c r="H22" s="3">
        <f t="shared" si="0"/>
        <v>0.1745400805177598</v>
      </c>
      <c r="I22" s="7"/>
    </row>
    <row r="23" spans="1:9" ht="15">
      <c r="A23" s="7"/>
      <c r="B23" s="16" t="s">
        <v>3</v>
      </c>
      <c r="C23" s="6">
        <f t="shared" si="1"/>
        <v>1786.0000000000002</v>
      </c>
      <c r="D23" s="6">
        <v>1451.0000000000002</v>
      </c>
      <c r="E23" s="6">
        <v>335</v>
      </c>
      <c r="F23" s="2">
        <f t="shared" si="0"/>
        <v>2.2753911226621826</v>
      </c>
      <c r="G23" s="2">
        <f t="shared" si="0"/>
        <v>1.8485960352647406</v>
      </c>
      <c r="H23" s="3">
        <f t="shared" si="0"/>
        <v>0.42679508739744176</v>
      </c>
      <c r="I23" s="7"/>
    </row>
    <row r="24" spans="1:9" ht="15">
      <c r="A24" s="7"/>
      <c r="B24" s="16" t="s">
        <v>4</v>
      </c>
      <c r="C24" s="6">
        <f t="shared" si="1"/>
        <v>1598</v>
      </c>
      <c r="D24" s="6">
        <v>1598</v>
      </c>
      <c r="E24" s="6">
        <v>0</v>
      </c>
      <c r="F24" s="2">
        <f t="shared" si="0"/>
        <v>2.03587626764511</v>
      </c>
      <c r="G24" s="2">
        <f t="shared" si="0"/>
        <v>2.03587626764511</v>
      </c>
      <c r="H24" s="3">
        <f t="shared" si="0"/>
        <v>0</v>
      </c>
      <c r="I24" s="7"/>
    </row>
    <row r="25" spans="1:9" ht="15">
      <c r="A25" s="7"/>
      <c r="B25" s="16" t="s">
        <v>18</v>
      </c>
      <c r="C25" s="6">
        <f t="shared" si="1"/>
        <v>4969</v>
      </c>
      <c r="D25" s="6">
        <v>4969</v>
      </c>
      <c r="E25" s="6">
        <v>0</v>
      </c>
      <c r="F25" s="2">
        <f t="shared" si="0"/>
        <v>6.330581460531009</v>
      </c>
      <c r="G25" s="2">
        <f t="shared" si="0"/>
        <v>6.330581460531009</v>
      </c>
      <c r="H25" s="3">
        <f t="shared" si="0"/>
        <v>0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1" t="s">
        <v>10</v>
      </c>
      <c r="C27" s="6">
        <f>SUM(C15:C25)</f>
        <v>28352</v>
      </c>
      <c r="D27" s="6">
        <f>SUM(D15:D25)</f>
        <v>23646</v>
      </c>
      <c r="E27" s="6">
        <f>SUM(E15:E25)</f>
        <v>4706</v>
      </c>
      <c r="F27" s="2">
        <f aca="true" t="shared" si="2" ref="F27:H32">C27/$C$9*100</f>
        <v>36.12087856087244</v>
      </c>
      <c r="G27" s="2">
        <f t="shared" si="2"/>
        <v>30.125363094328083</v>
      </c>
      <c r="H27" s="3">
        <f t="shared" si="2"/>
        <v>5.9955154665443615</v>
      </c>
      <c r="I27" s="7"/>
    </row>
    <row r="28" spans="1:9" ht="16.5" customHeight="1">
      <c r="A28" s="7"/>
      <c r="B28" s="16" t="s">
        <v>11</v>
      </c>
      <c r="C28" s="6">
        <f>SUM(C20:C25)</f>
        <v>20893</v>
      </c>
      <c r="D28" s="6">
        <f>SUM(D20:D25)</f>
        <v>18886</v>
      </c>
      <c r="E28" s="6">
        <f>SUM(E20:E25)</f>
        <v>2006.9999999999998</v>
      </c>
      <c r="F28" s="2">
        <f t="shared" si="2"/>
        <v>26.6179992865515</v>
      </c>
      <c r="G28" s="2">
        <f t="shared" si="2"/>
        <v>24.06105080772563</v>
      </c>
      <c r="H28" s="3">
        <f t="shared" si="2"/>
        <v>2.556948478825867</v>
      </c>
      <c r="I28" s="7"/>
    </row>
    <row r="29" spans="1:9" ht="16.5" customHeight="1">
      <c r="A29" s="7"/>
      <c r="B29" s="16" t="s">
        <v>12</v>
      </c>
      <c r="C29" s="6">
        <f>SUM(C21:C25)</f>
        <v>15434.000000000002</v>
      </c>
      <c r="D29" s="6">
        <f>SUM(D21:D25)</f>
        <v>14529</v>
      </c>
      <c r="E29" s="6">
        <f>SUM(E21:E25)</f>
        <v>905</v>
      </c>
      <c r="F29" s="2">
        <f t="shared" si="2"/>
        <v>19.66315038475259</v>
      </c>
      <c r="G29" s="2">
        <f t="shared" si="2"/>
        <v>18.510166641186363</v>
      </c>
      <c r="H29" s="3">
        <f t="shared" si="2"/>
        <v>1.1529837435662234</v>
      </c>
      <c r="I29" s="7"/>
    </row>
    <row r="30" spans="1:9" ht="16.5" customHeight="1">
      <c r="A30" s="7"/>
      <c r="B30" s="16" t="s">
        <v>13</v>
      </c>
      <c r="C30" s="6">
        <f>SUM(C22:C25)</f>
        <v>10458</v>
      </c>
      <c r="D30" s="6">
        <f>SUM(D22:D25)</f>
        <v>9986</v>
      </c>
      <c r="E30" s="6">
        <f>SUM(E22:E25)</f>
        <v>472</v>
      </c>
      <c r="F30" s="2">
        <f t="shared" si="2"/>
        <v>13.32365081791775</v>
      </c>
      <c r="G30" s="2">
        <f t="shared" si="2"/>
        <v>12.722315650002546</v>
      </c>
      <c r="H30" s="3">
        <f t="shared" si="2"/>
        <v>0.6013351679152015</v>
      </c>
      <c r="I30" s="7"/>
    </row>
    <row r="31" spans="1:9" ht="16.5" customHeight="1">
      <c r="A31" s="7"/>
      <c r="B31" s="16" t="s">
        <v>14</v>
      </c>
      <c r="C31" s="6">
        <f>SUM(C23:C25)</f>
        <v>8353</v>
      </c>
      <c r="D31" s="6">
        <f>SUM(D23:D25)</f>
        <v>8018</v>
      </c>
      <c r="E31" s="6">
        <f>SUM(E23:E25)</f>
        <v>335</v>
      </c>
      <c r="F31" s="2">
        <f t="shared" si="2"/>
        <v>10.641848850838302</v>
      </c>
      <c r="G31" s="2">
        <f t="shared" si="2"/>
        <v>10.21505376344086</v>
      </c>
      <c r="H31" s="3">
        <f t="shared" si="2"/>
        <v>0.42679508739744176</v>
      </c>
      <c r="I31" s="7"/>
    </row>
    <row r="32" spans="1:9" ht="16.5" customHeight="1">
      <c r="A32" s="7"/>
      <c r="B32" s="16" t="s">
        <v>15</v>
      </c>
      <c r="C32" s="19">
        <f>SUM(C24:C25)</f>
        <v>6567</v>
      </c>
      <c r="D32" s="6">
        <f>SUM(D24:D25)</f>
        <v>6567</v>
      </c>
      <c r="E32" s="6">
        <f>SUM(E24:E25)</f>
        <v>0</v>
      </c>
      <c r="F32" s="2">
        <f t="shared" si="2"/>
        <v>8.36645772817612</v>
      </c>
      <c r="G32" s="2">
        <f t="shared" si="2"/>
        <v>8.36645772817612</v>
      </c>
      <c r="H32" s="3">
        <f t="shared" si="2"/>
        <v>0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2" t="s">
        <v>25</v>
      </c>
      <c r="C34" s="6">
        <f>D34+E34</f>
        <v>58438.99999999998</v>
      </c>
      <c r="D34" s="6">
        <v>23554.99999999997</v>
      </c>
      <c r="E34" s="6">
        <v>34884.00000000001</v>
      </c>
      <c r="F34" s="2">
        <f aca="true" t="shared" si="3" ref="F34:H37">C34/$C$9*100</f>
        <v>74.45217346990773</v>
      </c>
      <c r="G34" s="2">
        <f t="shared" si="3"/>
        <v>30.009427712378294</v>
      </c>
      <c r="H34" s="3">
        <f t="shared" si="3"/>
        <v>44.44274575752944</v>
      </c>
      <c r="I34" s="7"/>
    </row>
    <row r="35" spans="1:9" ht="15">
      <c r="A35" s="7"/>
      <c r="B35" s="16" t="s">
        <v>26</v>
      </c>
      <c r="C35" s="6">
        <f>D35+E35</f>
        <v>9594.999999999998</v>
      </c>
      <c r="D35" s="6">
        <v>8259.999999999998</v>
      </c>
      <c r="E35" s="6">
        <v>1334.9999999999995</v>
      </c>
      <c r="F35" s="2">
        <f t="shared" si="3"/>
        <v>12.224175712174487</v>
      </c>
      <c r="G35" s="2">
        <f t="shared" si="3"/>
        <v>10.523365438516025</v>
      </c>
      <c r="H35" s="3">
        <f t="shared" si="3"/>
        <v>1.7008102736584614</v>
      </c>
      <c r="I35" s="7"/>
    </row>
    <row r="36" spans="1:9" ht="15">
      <c r="A36" s="7"/>
      <c r="B36" s="16" t="s">
        <v>27</v>
      </c>
      <c r="C36" s="6">
        <f>D36+E36</f>
        <v>2105</v>
      </c>
      <c r="D36" s="6">
        <v>1968.0000000000002</v>
      </c>
      <c r="E36" s="6">
        <v>137</v>
      </c>
      <c r="F36" s="2">
        <f t="shared" si="3"/>
        <v>2.6818019670794477</v>
      </c>
      <c r="G36" s="2">
        <f t="shared" si="3"/>
        <v>2.5072618865616882</v>
      </c>
      <c r="H36" s="3">
        <f t="shared" si="3"/>
        <v>0.1745400805177598</v>
      </c>
      <c r="I36" s="7"/>
    </row>
    <row r="37" spans="2:8" ht="15">
      <c r="B37" s="17" t="s">
        <v>28</v>
      </c>
      <c r="C37" s="18">
        <f>D37+E37</f>
        <v>8353</v>
      </c>
      <c r="D37" s="54">
        <v>8018.000000000001</v>
      </c>
      <c r="E37" s="54">
        <v>335</v>
      </c>
      <c r="F37" s="4">
        <f t="shared" si="3"/>
        <v>10.641848850838302</v>
      </c>
      <c r="G37" s="4">
        <f t="shared" si="3"/>
        <v>10.21505376344086</v>
      </c>
      <c r="H37" s="5">
        <f t="shared" si="3"/>
        <v>0.42679508739744176</v>
      </c>
    </row>
  </sheetData>
  <sheetProtection/>
  <mergeCells count="2">
    <mergeCell ref="B5:B7"/>
    <mergeCell ref="C5:H5"/>
  </mergeCells>
  <printOptions/>
  <pageMargins left="0.7" right="0.7" top="0.75" bottom="0.75" header="0.3" footer="0.3"/>
  <pageSetup horizontalDpi="600" verticalDpi="600" orientation="portrait" paperSize="9" r:id="rId1"/>
  <headerFooter>
    <oddFooter>&amp;CIV-1-4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46" t="s">
        <v>151</v>
      </c>
      <c r="C2" s="46"/>
      <c r="D2" s="46"/>
      <c r="E2" s="46"/>
      <c r="F2" s="46"/>
      <c r="G2" s="46"/>
      <c r="H2" s="46"/>
      <c r="I2" s="46"/>
    </row>
    <row r="3" spans="1:9" ht="15" customHeight="1">
      <c r="A3" s="7"/>
      <c r="B3" s="46" t="s">
        <v>160</v>
      </c>
      <c r="C3" s="46"/>
      <c r="D3" s="46"/>
      <c r="E3" s="46"/>
      <c r="F3" s="46"/>
      <c r="G3" s="46"/>
      <c r="H3" s="46"/>
      <c r="I3" s="46"/>
    </row>
    <row r="4" spans="1:9" ht="15" customHeight="1">
      <c r="A4" s="7"/>
      <c r="B4" s="46"/>
      <c r="C4" s="46"/>
      <c r="D4" s="46"/>
      <c r="E4" s="46"/>
      <c r="F4" s="46"/>
      <c r="G4" s="46"/>
      <c r="H4" s="46"/>
      <c r="I4" s="46"/>
    </row>
    <row r="5" spans="1:9" ht="15" customHeight="1">
      <c r="A5" s="7"/>
      <c r="B5" s="22"/>
      <c r="C5" s="105" t="s">
        <v>85</v>
      </c>
      <c r="D5" s="106"/>
      <c r="E5" s="106"/>
      <c r="F5" s="106"/>
      <c r="G5" s="106"/>
      <c r="H5" s="107"/>
      <c r="I5" s="7"/>
    </row>
    <row r="6" spans="1:9" ht="29.25" customHeight="1">
      <c r="A6" s="7"/>
      <c r="B6" s="20" t="s">
        <v>5</v>
      </c>
      <c r="C6" s="85" t="s">
        <v>19</v>
      </c>
      <c r="D6" s="55" t="s">
        <v>31</v>
      </c>
      <c r="E6" s="56" t="s">
        <v>32</v>
      </c>
      <c r="F6" s="85" t="s">
        <v>19</v>
      </c>
      <c r="G6" s="55" t="s">
        <v>31</v>
      </c>
      <c r="H6" s="86" t="s">
        <v>32</v>
      </c>
      <c r="I6" s="7"/>
    </row>
    <row r="7" spans="1:9" ht="15" customHeight="1">
      <c r="A7" s="7"/>
      <c r="B7" s="21"/>
      <c r="C7" s="87"/>
      <c r="D7" s="57" t="s">
        <v>83</v>
      </c>
      <c r="E7" s="58"/>
      <c r="F7" s="82"/>
      <c r="G7" s="83" t="s">
        <v>8</v>
      </c>
      <c r="H7" s="84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97</v>
      </c>
      <c r="C9" s="6">
        <f>SUM(C11:C25)</f>
        <v>78492</v>
      </c>
      <c r="D9" s="6">
        <f>SUM(D11:D25)</f>
        <v>73529</v>
      </c>
      <c r="E9" s="6">
        <f>SUM(E11:E25)</f>
        <v>4963</v>
      </c>
      <c r="F9" s="2">
        <f>C9/$C$9*100</f>
        <v>100</v>
      </c>
      <c r="G9" s="2">
        <f>D9/$C$9*100</f>
        <v>93.67706263058656</v>
      </c>
      <c r="H9" s="3">
        <f>E9/$C$9*100</f>
        <v>6.322937369413443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14428</v>
      </c>
      <c r="D11" s="6">
        <v>14389</v>
      </c>
      <c r="E11" s="6">
        <v>39</v>
      </c>
      <c r="F11" s="2">
        <f aca="true" t="shared" si="0" ref="F11:H25">C11/$C$9*100</f>
        <v>18.381491107374</v>
      </c>
      <c r="G11" s="2">
        <f t="shared" si="0"/>
        <v>18.33180451510982</v>
      </c>
      <c r="H11" s="3">
        <f t="shared" si="0"/>
        <v>0.04968659226417979</v>
      </c>
      <c r="I11" s="7"/>
    </row>
    <row r="12" spans="1:9" ht="15">
      <c r="A12" s="7"/>
      <c r="B12" s="16">
        <v>2</v>
      </c>
      <c r="C12" s="6">
        <f>D12+E12</f>
        <v>23598</v>
      </c>
      <c r="D12" s="6">
        <v>23556</v>
      </c>
      <c r="E12" s="6">
        <v>42</v>
      </c>
      <c r="F12" s="2">
        <f t="shared" si="0"/>
        <v>30.064210365387556</v>
      </c>
      <c r="G12" s="2">
        <f t="shared" si="0"/>
        <v>30.010701727564594</v>
      </c>
      <c r="H12" s="3">
        <f t="shared" si="0"/>
        <v>0.053508637822962855</v>
      </c>
      <c r="I12" s="7"/>
    </row>
    <row r="13" spans="1:9" ht="15">
      <c r="A13" s="7"/>
      <c r="B13" s="16">
        <v>3</v>
      </c>
      <c r="C13" s="6">
        <f>D13+E13</f>
        <v>8010</v>
      </c>
      <c r="D13" s="6">
        <v>7995</v>
      </c>
      <c r="E13" s="6">
        <v>15</v>
      </c>
      <c r="F13" s="2">
        <f t="shared" si="0"/>
        <v>10.204861641950771</v>
      </c>
      <c r="G13" s="2">
        <f t="shared" si="0"/>
        <v>10.185751414156858</v>
      </c>
      <c r="H13" s="3">
        <f t="shared" si="0"/>
        <v>0.019110227793915305</v>
      </c>
      <c r="I13" s="7"/>
    </row>
    <row r="14" spans="1:9" ht="15">
      <c r="A14" s="7"/>
      <c r="B14" s="16">
        <v>4</v>
      </c>
      <c r="C14" s="6">
        <f aca="true" t="shared" si="1" ref="C14:C25">D14+E14</f>
        <v>4104</v>
      </c>
      <c r="D14" s="6">
        <v>4092</v>
      </c>
      <c r="E14" s="6">
        <v>12</v>
      </c>
      <c r="F14" s="2">
        <f t="shared" si="0"/>
        <v>5.228558324415227</v>
      </c>
      <c r="G14" s="2">
        <f t="shared" si="0"/>
        <v>5.213270142180095</v>
      </c>
      <c r="H14" s="3">
        <f t="shared" si="0"/>
        <v>0.015288182235132243</v>
      </c>
      <c r="I14" s="7"/>
    </row>
    <row r="15" spans="1:9" ht="15">
      <c r="A15" s="7"/>
      <c r="B15" s="16" t="s">
        <v>98</v>
      </c>
      <c r="C15" s="6">
        <f t="shared" si="1"/>
        <v>2360</v>
      </c>
      <c r="D15" s="6">
        <v>2340</v>
      </c>
      <c r="E15" s="6">
        <v>20</v>
      </c>
      <c r="F15" s="2">
        <f t="shared" si="0"/>
        <v>3.006675839576008</v>
      </c>
      <c r="G15" s="2">
        <f t="shared" si="0"/>
        <v>2.9811955358507873</v>
      </c>
      <c r="H15" s="3">
        <f t="shared" si="0"/>
        <v>0.025480303725220404</v>
      </c>
      <c r="I15" s="7"/>
    </row>
    <row r="16" spans="1:9" ht="15">
      <c r="A16" s="7"/>
      <c r="B16" s="16" t="s">
        <v>99</v>
      </c>
      <c r="C16" s="6">
        <f t="shared" si="1"/>
        <v>1650</v>
      </c>
      <c r="D16" s="6">
        <v>1644</v>
      </c>
      <c r="E16" s="6">
        <v>6</v>
      </c>
      <c r="F16" s="2">
        <f t="shared" si="0"/>
        <v>2.1021250573306833</v>
      </c>
      <c r="G16" s="2">
        <f t="shared" si="0"/>
        <v>2.094480966213117</v>
      </c>
      <c r="H16" s="3">
        <f t="shared" si="0"/>
        <v>0.007644091117566121</v>
      </c>
      <c r="I16" s="7"/>
    </row>
    <row r="17" spans="1:9" ht="15">
      <c r="A17" s="7"/>
      <c r="B17" s="16" t="s">
        <v>100</v>
      </c>
      <c r="C17" s="6">
        <f t="shared" si="1"/>
        <v>1456</v>
      </c>
      <c r="D17" s="6">
        <v>1449</v>
      </c>
      <c r="E17" s="6">
        <v>7</v>
      </c>
      <c r="F17" s="2">
        <f t="shared" si="0"/>
        <v>1.8549661111960454</v>
      </c>
      <c r="G17" s="2">
        <f t="shared" si="0"/>
        <v>1.8460480048922183</v>
      </c>
      <c r="H17" s="3">
        <f t="shared" si="0"/>
        <v>0.008918106303827143</v>
      </c>
      <c r="I17" s="7"/>
    </row>
    <row r="18" spans="1:9" ht="15">
      <c r="A18" s="7"/>
      <c r="B18" s="16" t="s">
        <v>101</v>
      </c>
      <c r="C18" s="6">
        <f t="shared" si="1"/>
        <v>1192</v>
      </c>
      <c r="D18" s="6">
        <v>1176</v>
      </c>
      <c r="E18" s="6">
        <v>16</v>
      </c>
      <c r="F18" s="2">
        <f t="shared" si="0"/>
        <v>1.5186261020231362</v>
      </c>
      <c r="G18" s="2">
        <f t="shared" si="0"/>
        <v>1.4982418590429598</v>
      </c>
      <c r="H18" s="3">
        <f t="shared" si="0"/>
        <v>0.020384242980176326</v>
      </c>
      <c r="I18" s="7"/>
    </row>
    <row r="19" spans="1:9" ht="15">
      <c r="A19" s="7"/>
      <c r="B19" s="16" t="s">
        <v>102</v>
      </c>
      <c r="C19" s="6">
        <f t="shared" si="1"/>
        <v>801</v>
      </c>
      <c r="D19" s="6">
        <v>792</v>
      </c>
      <c r="E19" s="6">
        <v>9</v>
      </c>
      <c r="F19" s="2">
        <f t="shared" si="0"/>
        <v>1.0204861641950773</v>
      </c>
      <c r="G19" s="2">
        <f t="shared" si="0"/>
        <v>1.009020027518728</v>
      </c>
      <c r="H19" s="3">
        <f t="shared" si="0"/>
        <v>0.011466136676349182</v>
      </c>
      <c r="I19" s="7"/>
    </row>
    <row r="20" spans="1:9" ht="15">
      <c r="A20" s="7"/>
      <c r="B20" s="16" t="s">
        <v>0</v>
      </c>
      <c r="C20" s="6">
        <f t="shared" si="1"/>
        <v>5458.999999999999</v>
      </c>
      <c r="D20" s="6">
        <v>5444.999999999999</v>
      </c>
      <c r="E20" s="6">
        <v>14</v>
      </c>
      <c r="F20" s="2">
        <f t="shared" si="0"/>
        <v>6.954848901798909</v>
      </c>
      <c r="G20" s="2">
        <f t="shared" si="0"/>
        <v>6.937012689191254</v>
      </c>
      <c r="H20" s="3">
        <f t="shared" si="0"/>
        <v>0.017836212607654285</v>
      </c>
      <c r="I20" s="7"/>
    </row>
    <row r="21" spans="1:9" ht="15">
      <c r="A21" s="7"/>
      <c r="B21" s="16" t="s">
        <v>1</v>
      </c>
      <c r="C21" s="6">
        <f t="shared" si="1"/>
        <v>4976.000000000001</v>
      </c>
      <c r="D21" s="6">
        <v>4918.000000000001</v>
      </c>
      <c r="E21" s="6">
        <v>58</v>
      </c>
      <c r="F21" s="2">
        <f t="shared" si="0"/>
        <v>6.339499566834837</v>
      </c>
      <c r="G21" s="2">
        <f t="shared" si="0"/>
        <v>6.265606686031698</v>
      </c>
      <c r="H21" s="3">
        <f t="shared" si="0"/>
        <v>0.07389288080313917</v>
      </c>
      <c r="I21" s="7"/>
    </row>
    <row r="22" spans="1:9" ht="15">
      <c r="A22" s="7"/>
      <c r="B22" s="16" t="s">
        <v>2</v>
      </c>
      <c r="C22" s="6">
        <f t="shared" si="1"/>
        <v>2105</v>
      </c>
      <c r="D22" s="6">
        <v>2105</v>
      </c>
      <c r="E22" s="6">
        <v>0</v>
      </c>
      <c r="F22" s="2">
        <f t="shared" si="0"/>
        <v>2.6818019670794477</v>
      </c>
      <c r="G22" s="2">
        <f t="shared" si="0"/>
        <v>2.6818019670794477</v>
      </c>
      <c r="H22" s="3">
        <f t="shared" si="0"/>
        <v>0</v>
      </c>
      <c r="I22" s="7"/>
    </row>
    <row r="23" spans="1:9" ht="15">
      <c r="A23" s="7"/>
      <c r="B23" s="16" t="s">
        <v>3</v>
      </c>
      <c r="C23" s="6">
        <f t="shared" si="1"/>
        <v>1785.9999999999998</v>
      </c>
      <c r="D23" s="6">
        <v>1785.9999999999998</v>
      </c>
      <c r="E23" s="6">
        <v>0</v>
      </c>
      <c r="F23" s="2">
        <f t="shared" si="0"/>
        <v>2.2753911226621817</v>
      </c>
      <c r="G23" s="2">
        <f t="shared" si="0"/>
        <v>2.2753911226621817</v>
      </c>
      <c r="H23" s="3">
        <f t="shared" si="0"/>
        <v>0</v>
      </c>
      <c r="I23" s="7"/>
    </row>
    <row r="24" spans="1:9" ht="15">
      <c r="A24" s="7"/>
      <c r="B24" s="16" t="s">
        <v>4</v>
      </c>
      <c r="C24" s="6">
        <f t="shared" si="1"/>
        <v>1598</v>
      </c>
      <c r="D24" s="6">
        <v>639</v>
      </c>
      <c r="E24" s="6">
        <v>959</v>
      </c>
      <c r="F24" s="2">
        <f t="shared" si="0"/>
        <v>2.03587626764511</v>
      </c>
      <c r="G24" s="2">
        <f t="shared" si="0"/>
        <v>0.8140957040207919</v>
      </c>
      <c r="H24" s="3">
        <f t="shared" si="0"/>
        <v>1.2217805636243184</v>
      </c>
      <c r="I24" s="7"/>
    </row>
    <row r="25" spans="1:9" ht="15">
      <c r="A25" s="7"/>
      <c r="B25" s="16" t="s">
        <v>103</v>
      </c>
      <c r="C25" s="6">
        <f t="shared" si="1"/>
        <v>4969</v>
      </c>
      <c r="D25" s="6">
        <v>1203</v>
      </c>
      <c r="E25" s="6">
        <v>3766</v>
      </c>
      <c r="F25" s="2">
        <f t="shared" si="0"/>
        <v>6.330581460531009</v>
      </c>
      <c r="G25" s="2">
        <f t="shared" si="0"/>
        <v>1.5326402690720073</v>
      </c>
      <c r="H25" s="3">
        <f t="shared" si="0"/>
        <v>4.797941191459002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1" t="s">
        <v>10</v>
      </c>
      <c r="C27" s="6">
        <f>SUM(C15:C25)</f>
        <v>28352</v>
      </c>
      <c r="D27" s="6">
        <f>SUM(D15:D25)</f>
        <v>23497</v>
      </c>
      <c r="E27" s="6">
        <f>SUM(E15:E25)</f>
        <v>4855</v>
      </c>
      <c r="F27" s="2">
        <f aca="true" t="shared" si="2" ref="F27:H32">C27/$C$9*100</f>
        <v>36.12087856087244</v>
      </c>
      <c r="G27" s="2">
        <f t="shared" si="2"/>
        <v>29.935534831575193</v>
      </c>
      <c r="H27" s="3">
        <f t="shared" si="2"/>
        <v>6.185343729297253</v>
      </c>
      <c r="I27" s="7"/>
    </row>
    <row r="28" spans="1:9" ht="16.5" customHeight="1">
      <c r="A28" s="7"/>
      <c r="B28" s="16" t="s">
        <v>11</v>
      </c>
      <c r="C28" s="6">
        <f>SUM(C20:C25)</f>
        <v>20893</v>
      </c>
      <c r="D28" s="6">
        <f>SUM(D20:D25)</f>
        <v>16096</v>
      </c>
      <c r="E28" s="6">
        <f>SUM(E20:E25)</f>
        <v>4797</v>
      </c>
      <c r="F28" s="2">
        <f t="shared" si="2"/>
        <v>26.6179992865515</v>
      </c>
      <c r="G28" s="2">
        <f t="shared" si="2"/>
        <v>20.506548438057383</v>
      </c>
      <c r="H28" s="3">
        <f t="shared" si="2"/>
        <v>6.111450848494114</v>
      </c>
      <c r="I28" s="7"/>
    </row>
    <row r="29" spans="1:9" ht="16.5" customHeight="1">
      <c r="A29" s="7"/>
      <c r="B29" s="16" t="s">
        <v>12</v>
      </c>
      <c r="C29" s="6">
        <f>SUM(C21:C25)</f>
        <v>15434</v>
      </c>
      <c r="D29" s="6">
        <f>SUM(D21:D25)</f>
        <v>10651</v>
      </c>
      <c r="E29" s="6">
        <f>SUM(E21:E25)</f>
        <v>4783</v>
      </c>
      <c r="F29" s="2">
        <f t="shared" si="2"/>
        <v>19.663150384752587</v>
      </c>
      <c r="G29" s="2">
        <f t="shared" si="2"/>
        <v>13.569535748866127</v>
      </c>
      <c r="H29" s="3">
        <f t="shared" si="2"/>
        <v>6.09361463588646</v>
      </c>
      <c r="I29" s="7"/>
    </row>
    <row r="30" spans="1:9" ht="16.5" customHeight="1">
      <c r="A30" s="7"/>
      <c r="B30" s="16" t="s">
        <v>13</v>
      </c>
      <c r="C30" s="6">
        <f>SUM(C22:C25)</f>
        <v>10458</v>
      </c>
      <c r="D30" s="6">
        <f>SUM(D22:D25)</f>
        <v>5733</v>
      </c>
      <c r="E30" s="6">
        <f>SUM(E22:E25)</f>
        <v>4725</v>
      </c>
      <c r="F30" s="2">
        <f t="shared" si="2"/>
        <v>13.32365081791775</v>
      </c>
      <c r="G30" s="2">
        <f t="shared" si="2"/>
        <v>7.303929062834428</v>
      </c>
      <c r="H30" s="3">
        <f t="shared" si="2"/>
        <v>6.01972175508332</v>
      </c>
      <c r="I30" s="7"/>
    </row>
    <row r="31" spans="1:9" ht="16.5" customHeight="1">
      <c r="A31" s="7"/>
      <c r="B31" s="16" t="s">
        <v>14</v>
      </c>
      <c r="C31" s="6">
        <f>SUM(C23:C25)</f>
        <v>8353</v>
      </c>
      <c r="D31" s="6">
        <f>SUM(D23:D25)</f>
        <v>3628</v>
      </c>
      <c r="E31" s="6">
        <f>SUM(E23:E25)</f>
        <v>4725</v>
      </c>
      <c r="F31" s="2">
        <f t="shared" si="2"/>
        <v>10.641848850838302</v>
      </c>
      <c r="G31" s="2">
        <f t="shared" si="2"/>
        <v>4.622127095754982</v>
      </c>
      <c r="H31" s="3">
        <f t="shared" si="2"/>
        <v>6.01972175508332</v>
      </c>
      <c r="I31" s="7"/>
    </row>
    <row r="32" spans="1:9" ht="16.5" customHeight="1">
      <c r="A32" s="7"/>
      <c r="B32" s="16" t="s">
        <v>15</v>
      </c>
      <c r="C32" s="19">
        <f>SUM(C24:C25)</f>
        <v>6567</v>
      </c>
      <c r="D32" s="6">
        <f>SUM(D24:D25)</f>
        <v>1842</v>
      </c>
      <c r="E32" s="6">
        <f>SUM(E24:E25)</f>
        <v>4725</v>
      </c>
      <c r="F32" s="2">
        <f t="shared" si="2"/>
        <v>8.36645772817612</v>
      </c>
      <c r="G32" s="2">
        <f t="shared" si="2"/>
        <v>2.346735973092799</v>
      </c>
      <c r="H32" s="3">
        <f t="shared" si="2"/>
        <v>6.01972175508332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2" t="s">
        <v>104</v>
      </c>
      <c r="C34" s="6">
        <f>D34+E34</f>
        <v>58438.99999999988</v>
      </c>
      <c r="D34" s="6">
        <v>58272.99999999988</v>
      </c>
      <c r="E34" s="6">
        <v>166</v>
      </c>
      <c r="F34" s="2">
        <f aca="true" t="shared" si="3" ref="F34:H37">C34/$C$9*100</f>
        <v>74.4521734699076</v>
      </c>
      <c r="G34" s="2">
        <f t="shared" si="3"/>
        <v>74.24068694898828</v>
      </c>
      <c r="H34" s="3">
        <f t="shared" si="3"/>
        <v>0.21148652091932935</v>
      </c>
      <c r="I34" s="7"/>
    </row>
    <row r="35" spans="1:9" ht="15">
      <c r="A35" s="7"/>
      <c r="B35" s="16" t="s">
        <v>105</v>
      </c>
      <c r="C35" s="6">
        <f>D35+E35</f>
        <v>9595.000000000002</v>
      </c>
      <c r="D35" s="6">
        <v>9523.000000000002</v>
      </c>
      <c r="E35" s="6">
        <v>72</v>
      </c>
      <c r="F35" s="2">
        <f t="shared" si="3"/>
        <v>12.22417571217449</v>
      </c>
      <c r="G35" s="2">
        <f t="shared" si="3"/>
        <v>12.132446618763698</v>
      </c>
      <c r="H35" s="3">
        <f t="shared" si="3"/>
        <v>0.09172909341079345</v>
      </c>
      <c r="I35" s="7"/>
    </row>
    <row r="36" spans="1:9" ht="15">
      <c r="A36" s="7"/>
      <c r="B36" s="16" t="s">
        <v>106</v>
      </c>
      <c r="C36" s="6">
        <f>D36+E36</f>
        <v>2105</v>
      </c>
      <c r="D36" s="6">
        <v>2105</v>
      </c>
      <c r="E36" s="6">
        <v>0</v>
      </c>
      <c r="F36" s="2">
        <f t="shared" si="3"/>
        <v>2.6818019670794477</v>
      </c>
      <c r="G36" s="2">
        <f t="shared" si="3"/>
        <v>2.6818019670794477</v>
      </c>
      <c r="H36" s="3">
        <f t="shared" si="3"/>
        <v>0</v>
      </c>
      <c r="I36" s="7"/>
    </row>
    <row r="37" spans="2:8" ht="15">
      <c r="B37" s="17" t="s">
        <v>107</v>
      </c>
      <c r="C37" s="18">
        <f>D37+E37</f>
        <v>8352.999999999998</v>
      </c>
      <c r="D37" s="54">
        <v>3627.9999999999986</v>
      </c>
      <c r="E37" s="54">
        <v>4725</v>
      </c>
      <c r="F37" s="4">
        <f t="shared" si="3"/>
        <v>10.641848850838299</v>
      </c>
      <c r="G37" s="4">
        <f t="shared" si="3"/>
        <v>4.62212709575498</v>
      </c>
      <c r="H37" s="5">
        <f t="shared" si="3"/>
        <v>6.01972175508332</v>
      </c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0.7109375" style="1" customWidth="1"/>
    <col min="5" max="10" width="8.7109375" style="1" customWidth="1"/>
    <col min="11" max="11" width="2.14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6" t="s">
        <v>88</v>
      </c>
      <c r="C2" s="46"/>
      <c r="D2" s="46"/>
      <c r="E2" s="46"/>
      <c r="F2" s="46"/>
    </row>
    <row r="3" spans="1:6" ht="15" customHeight="1">
      <c r="A3" s="7"/>
      <c r="B3" s="46" t="s">
        <v>161</v>
      </c>
      <c r="C3" s="46"/>
      <c r="D3" s="46"/>
      <c r="E3" s="46"/>
      <c r="F3" s="46"/>
    </row>
    <row r="4" spans="1:6" ht="15" customHeight="1">
      <c r="A4" s="7"/>
      <c r="B4" s="46"/>
      <c r="C4" s="46"/>
      <c r="D4" s="46"/>
      <c r="E4" s="46"/>
      <c r="F4" s="46"/>
    </row>
    <row r="5" spans="1:10" ht="15" customHeight="1">
      <c r="A5" s="7"/>
      <c r="B5" s="22"/>
      <c r="C5" s="105" t="s">
        <v>86</v>
      </c>
      <c r="D5" s="106"/>
      <c r="E5" s="106"/>
      <c r="F5" s="106"/>
      <c r="G5" s="106"/>
      <c r="H5" s="106"/>
      <c r="I5" s="106"/>
      <c r="J5" s="107"/>
    </row>
    <row r="6" spans="1:10" ht="43.5" customHeight="1">
      <c r="A6" s="7"/>
      <c r="B6" s="20" t="s">
        <v>5</v>
      </c>
      <c r="C6" s="47" t="s">
        <v>19</v>
      </c>
      <c r="D6" s="48" t="s">
        <v>31</v>
      </c>
      <c r="E6" s="49" t="s">
        <v>75</v>
      </c>
      <c r="F6" s="28" t="s">
        <v>76</v>
      </c>
      <c r="G6" s="50" t="s">
        <v>77</v>
      </c>
      <c r="H6" s="50" t="s">
        <v>33</v>
      </c>
      <c r="I6" s="59" t="s">
        <v>34</v>
      </c>
      <c r="J6" s="60" t="s">
        <v>35</v>
      </c>
    </row>
    <row r="7" spans="1:10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09"/>
      <c r="J7" s="110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19</v>
      </c>
      <c r="C9" s="6">
        <f>SUM(C11:C25)</f>
        <v>78492</v>
      </c>
      <c r="D9" s="66">
        <f>SUM(D11:D25)</f>
        <v>73529</v>
      </c>
      <c r="E9" s="66">
        <f aca="true" t="shared" si="0" ref="E9:J9">SUM(E11:E25)</f>
        <v>4891</v>
      </c>
      <c r="F9" s="66">
        <f t="shared" si="0"/>
        <v>4</v>
      </c>
      <c r="G9" s="66">
        <f t="shared" si="0"/>
        <v>23</v>
      </c>
      <c r="H9" s="66">
        <f t="shared" si="0"/>
        <v>29</v>
      </c>
      <c r="I9" s="66">
        <f t="shared" si="0"/>
        <v>16</v>
      </c>
      <c r="J9" s="67">
        <f t="shared" si="0"/>
        <v>0</v>
      </c>
    </row>
    <row r="10" spans="1:10" ht="6.75" customHeight="1">
      <c r="A10" s="7"/>
      <c r="B10" s="16"/>
      <c r="C10" s="6"/>
      <c r="D10" s="66"/>
      <c r="E10" s="66"/>
      <c r="F10" s="68"/>
      <c r="G10" s="69"/>
      <c r="H10" s="69"/>
      <c r="I10" s="69"/>
      <c r="J10" s="70"/>
    </row>
    <row r="11" spans="1:10" ht="15">
      <c r="A11" s="7"/>
      <c r="B11" s="16" t="s">
        <v>9</v>
      </c>
      <c r="C11" s="6">
        <f>SUM(D11:J11)</f>
        <v>14428</v>
      </c>
      <c r="D11" s="66">
        <v>14389</v>
      </c>
      <c r="E11" s="66">
        <v>33</v>
      </c>
      <c r="F11" s="66">
        <v>0</v>
      </c>
      <c r="G11" s="66">
        <v>5</v>
      </c>
      <c r="H11" s="66">
        <v>1</v>
      </c>
      <c r="I11" s="66" t="s">
        <v>148</v>
      </c>
      <c r="J11" s="67">
        <v>0</v>
      </c>
    </row>
    <row r="12" spans="1:10" ht="15">
      <c r="A12" s="7"/>
      <c r="B12" s="16">
        <v>2</v>
      </c>
      <c r="C12" s="6">
        <f aca="true" t="shared" si="1" ref="C12:C25">SUM(D12:J12)</f>
        <v>23598</v>
      </c>
      <c r="D12" s="66">
        <v>23556</v>
      </c>
      <c r="E12" s="66">
        <v>36</v>
      </c>
      <c r="F12" s="66">
        <v>0</v>
      </c>
      <c r="G12" s="66">
        <v>4</v>
      </c>
      <c r="H12" s="66" t="s">
        <v>148</v>
      </c>
      <c r="I12" s="66">
        <v>2</v>
      </c>
      <c r="J12" s="67">
        <v>0</v>
      </c>
    </row>
    <row r="13" spans="1:10" ht="15">
      <c r="A13" s="7"/>
      <c r="B13" s="16">
        <v>3</v>
      </c>
      <c r="C13" s="6">
        <f t="shared" si="1"/>
        <v>8010</v>
      </c>
      <c r="D13" s="66">
        <v>7995</v>
      </c>
      <c r="E13" s="66">
        <v>12</v>
      </c>
      <c r="F13" s="66">
        <v>0</v>
      </c>
      <c r="G13" s="66" t="s">
        <v>148</v>
      </c>
      <c r="H13" s="66" t="s">
        <v>148</v>
      </c>
      <c r="I13" s="66">
        <v>3</v>
      </c>
      <c r="J13" s="67">
        <v>0</v>
      </c>
    </row>
    <row r="14" spans="1:10" ht="15">
      <c r="A14" s="7"/>
      <c r="B14" s="16">
        <v>4</v>
      </c>
      <c r="C14" s="6">
        <f t="shared" si="1"/>
        <v>4104</v>
      </c>
      <c r="D14" s="66">
        <v>4092</v>
      </c>
      <c r="E14" s="66">
        <v>4</v>
      </c>
      <c r="F14" s="66">
        <v>4</v>
      </c>
      <c r="G14" s="66" t="s">
        <v>148</v>
      </c>
      <c r="H14" s="66" t="s">
        <v>148</v>
      </c>
      <c r="I14" s="66">
        <v>4</v>
      </c>
      <c r="J14" s="67">
        <v>0</v>
      </c>
    </row>
    <row r="15" spans="1:10" ht="15">
      <c r="A15" s="7"/>
      <c r="B15" s="16" t="s">
        <v>20</v>
      </c>
      <c r="C15" s="6">
        <f t="shared" si="1"/>
        <v>2360</v>
      </c>
      <c r="D15" s="66">
        <v>2340</v>
      </c>
      <c r="E15" s="66">
        <v>15</v>
      </c>
      <c r="F15" s="66" t="s">
        <v>148</v>
      </c>
      <c r="G15" s="66">
        <v>5</v>
      </c>
      <c r="H15" s="66" t="s">
        <v>148</v>
      </c>
      <c r="I15" s="66" t="s">
        <v>148</v>
      </c>
      <c r="J15" s="67">
        <v>0</v>
      </c>
    </row>
    <row r="16" spans="1:10" ht="15">
      <c r="A16" s="7"/>
      <c r="B16" s="16" t="s">
        <v>21</v>
      </c>
      <c r="C16" s="6">
        <f t="shared" si="1"/>
        <v>1650</v>
      </c>
      <c r="D16" s="66">
        <v>1644</v>
      </c>
      <c r="E16" s="66">
        <v>0</v>
      </c>
      <c r="F16" s="66" t="s">
        <v>148</v>
      </c>
      <c r="G16" s="66" t="s">
        <v>148</v>
      </c>
      <c r="H16" s="66">
        <v>6</v>
      </c>
      <c r="I16" s="66" t="s">
        <v>148</v>
      </c>
      <c r="J16" s="67">
        <v>0</v>
      </c>
    </row>
    <row r="17" spans="1:10" ht="15">
      <c r="A17" s="7"/>
      <c r="B17" s="16" t="s">
        <v>22</v>
      </c>
      <c r="C17" s="6">
        <f t="shared" si="1"/>
        <v>1456</v>
      </c>
      <c r="D17" s="66">
        <v>1449</v>
      </c>
      <c r="E17" s="66" t="s">
        <v>148</v>
      </c>
      <c r="F17" s="66" t="s">
        <v>148</v>
      </c>
      <c r="G17" s="66" t="s">
        <v>148</v>
      </c>
      <c r="H17" s="66" t="s">
        <v>148</v>
      </c>
      <c r="I17" s="66">
        <v>7</v>
      </c>
      <c r="J17" s="67">
        <v>0</v>
      </c>
    </row>
    <row r="18" spans="1:10" ht="15">
      <c r="A18" s="7"/>
      <c r="B18" s="16" t="s">
        <v>23</v>
      </c>
      <c r="C18" s="6">
        <f t="shared" si="1"/>
        <v>1192</v>
      </c>
      <c r="D18" s="66">
        <v>1176</v>
      </c>
      <c r="E18" s="66">
        <v>8</v>
      </c>
      <c r="F18" s="66" t="s">
        <v>148</v>
      </c>
      <c r="G18" s="66" t="s">
        <v>148</v>
      </c>
      <c r="H18" s="66">
        <v>8</v>
      </c>
      <c r="I18" s="66" t="s">
        <v>148</v>
      </c>
      <c r="J18" s="67">
        <v>0</v>
      </c>
    </row>
    <row r="19" spans="1:10" ht="15">
      <c r="A19" s="7"/>
      <c r="B19" s="16" t="s">
        <v>24</v>
      </c>
      <c r="C19" s="6">
        <f t="shared" si="1"/>
        <v>801</v>
      </c>
      <c r="D19" s="66">
        <v>792</v>
      </c>
      <c r="E19" s="66" t="s">
        <v>148</v>
      </c>
      <c r="F19" s="66" t="s">
        <v>148</v>
      </c>
      <c r="G19" s="66">
        <v>9</v>
      </c>
      <c r="H19" s="66" t="s">
        <v>148</v>
      </c>
      <c r="I19" s="66" t="s">
        <v>148</v>
      </c>
      <c r="J19" s="67">
        <v>0</v>
      </c>
    </row>
    <row r="20" spans="1:10" ht="15">
      <c r="A20" s="7"/>
      <c r="B20" s="16" t="s">
        <v>0</v>
      </c>
      <c r="C20" s="6">
        <f t="shared" si="1"/>
        <v>5458.999999999999</v>
      </c>
      <c r="D20" s="66">
        <v>5444.999999999999</v>
      </c>
      <c r="E20" s="66" t="s">
        <v>148</v>
      </c>
      <c r="F20" s="66" t="s">
        <v>148</v>
      </c>
      <c r="G20" s="66" t="s">
        <v>148</v>
      </c>
      <c r="H20" s="66">
        <v>14</v>
      </c>
      <c r="I20" s="66" t="s">
        <v>148</v>
      </c>
      <c r="J20" s="67">
        <v>0</v>
      </c>
    </row>
    <row r="21" spans="1:10" ht="15">
      <c r="A21" s="7"/>
      <c r="B21" s="16" t="s">
        <v>1</v>
      </c>
      <c r="C21" s="6">
        <f t="shared" si="1"/>
        <v>4976.000000000001</v>
      </c>
      <c r="D21" s="66">
        <v>4918.000000000001</v>
      </c>
      <c r="E21" s="66">
        <v>58</v>
      </c>
      <c r="F21" s="66" t="s">
        <v>148</v>
      </c>
      <c r="G21" s="66" t="s">
        <v>148</v>
      </c>
      <c r="H21" s="66" t="s">
        <v>148</v>
      </c>
      <c r="I21" s="66" t="s">
        <v>148</v>
      </c>
      <c r="J21" s="67">
        <v>0</v>
      </c>
    </row>
    <row r="22" spans="1:10" ht="15">
      <c r="A22" s="7"/>
      <c r="B22" s="16" t="s">
        <v>2</v>
      </c>
      <c r="C22" s="6">
        <f t="shared" si="1"/>
        <v>2105</v>
      </c>
      <c r="D22" s="66">
        <v>2105</v>
      </c>
      <c r="E22" s="66" t="s">
        <v>148</v>
      </c>
      <c r="F22" s="66" t="s">
        <v>148</v>
      </c>
      <c r="G22" s="66" t="s">
        <v>148</v>
      </c>
      <c r="H22" s="66" t="s">
        <v>148</v>
      </c>
      <c r="I22" s="66" t="s">
        <v>148</v>
      </c>
      <c r="J22" s="67">
        <v>0</v>
      </c>
    </row>
    <row r="23" spans="1:10" ht="15">
      <c r="A23" s="7"/>
      <c r="B23" s="16" t="s">
        <v>3</v>
      </c>
      <c r="C23" s="6">
        <f t="shared" si="1"/>
        <v>1785.9999999999998</v>
      </c>
      <c r="D23" s="66">
        <v>1785.9999999999998</v>
      </c>
      <c r="E23" s="66" t="s">
        <v>148</v>
      </c>
      <c r="F23" s="66" t="s">
        <v>148</v>
      </c>
      <c r="G23" s="66" t="s">
        <v>148</v>
      </c>
      <c r="H23" s="66" t="s">
        <v>148</v>
      </c>
      <c r="I23" s="66" t="s">
        <v>148</v>
      </c>
      <c r="J23" s="67">
        <v>0</v>
      </c>
    </row>
    <row r="24" spans="1:10" ht="15">
      <c r="A24" s="7"/>
      <c r="B24" s="16" t="s">
        <v>4</v>
      </c>
      <c r="C24" s="6">
        <f t="shared" si="1"/>
        <v>1598</v>
      </c>
      <c r="D24" s="66">
        <v>639</v>
      </c>
      <c r="E24" s="66">
        <v>959</v>
      </c>
      <c r="F24" s="66" t="s">
        <v>148</v>
      </c>
      <c r="G24" s="66" t="s">
        <v>148</v>
      </c>
      <c r="H24" s="66" t="s">
        <v>148</v>
      </c>
      <c r="I24" s="66" t="s">
        <v>148</v>
      </c>
      <c r="J24" s="67">
        <v>0</v>
      </c>
    </row>
    <row r="25" spans="1:10" ht="15">
      <c r="A25" s="7"/>
      <c r="B25" s="16" t="s">
        <v>18</v>
      </c>
      <c r="C25" s="6">
        <f t="shared" si="1"/>
        <v>4969</v>
      </c>
      <c r="D25" s="66">
        <v>1203</v>
      </c>
      <c r="E25" s="66">
        <v>3766</v>
      </c>
      <c r="F25" s="66" t="s">
        <v>148</v>
      </c>
      <c r="G25" s="66" t="s">
        <v>148</v>
      </c>
      <c r="H25" s="66" t="s">
        <v>148</v>
      </c>
      <c r="I25" s="66" t="s">
        <v>148</v>
      </c>
      <c r="J25" s="67">
        <v>0</v>
      </c>
    </row>
    <row r="26" spans="1:10" ht="6.75" customHeight="1">
      <c r="A26" s="7"/>
      <c r="B26" s="16"/>
      <c r="C26" s="6"/>
      <c r="D26" s="6"/>
      <c r="E26" s="6"/>
      <c r="F26" s="23"/>
      <c r="G26" s="24"/>
      <c r="H26" s="24"/>
      <c r="I26" s="24"/>
      <c r="J26" s="29"/>
    </row>
    <row r="27" spans="1:10" ht="16.5" customHeight="1">
      <c r="A27" s="7"/>
      <c r="B27" s="41" t="s">
        <v>10</v>
      </c>
      <c r="C27" s="66">
        <f aca="true" t="shared" si="2" ref="C27:J27">SUM(C15:C25)</f>
        <v>28352</v>
      </c>
      <c r="D27" s="66">
        <f t="shared" si="2"/>
        <v>23497</v>
      </c>
      <c r="E27" s="66">
        <f t="shared" si="2"/>
        <v>4806</v>
      </c>
      <c r="F27" s="66">
        <f t="shared" si="2"/>
        <v>0</v>
      </c>
      <c r="G27" s="66">
        <f t="shared" si="2"/>
        <v>14</v>
      </c>
      <c r="H27" s="66">
        <f t="shared" si="2"/>
        <v>28</v>
      </c>
      <c r="I27" s="66">
        <f t="shared" si="2"/>
        <v>7</v>
      </c>
      <c r="J27" s="67">
        <f t="shared" si="2"/>
        <v>0</v>
      </c>
    </row>
    <row r="28" spans="1:10" ht="16.5" customHeight="1">
      <c r="A28" s="7"/>
      <c r="B28" s="16" t="s">
        <v>11</v>
      </c>
      <c r="C28" s="66">
        <f aca="true" t="shared" si="3" ref="C28:J28">SUM(C20:C25)</f>
        <v>20893</v>
      </c>
      <c r="D28" s="66">
        <f t="shared" si="3"/>
        <v>16096</v>
      </c>
      <c r="E28" s="66">
        <f t="shared" si="3"/>
        <v>4783</v>
      </c>
      <c r="F28" s="66">
        <f t="shared" si="3"/>
        <v>0</v>
      </c>
      <c r="G28" s="66">
        <f t="shared" si="3"/>
        <v>0</v>
      </c>
      <c r="H28" s="66">
        <f t="shared" si="3"/>
        <v>14</v>
      </c>
      <c r="I28" s="66">
        <f t="shared" si="3"/>
        <v>0</v>
      </c>
      <c r="J28" s="67">
        <f t="shared" si="3"/>
        <v>0</v>
      </c>
    </row>
    <row r="29" spans="1:10" ht="16.5" customHeight="1">
      <c r="A29" s="7"/>
      <c r="B29" s="16" t="s">
        <v>12</v>
      </c>
      <c r="C29" s="66">
        <f aca="true" t="shared" si="4" ref="C29:J29">SUM(C21:C25)</f>
        <v>15434</v>
      </c>
      <c r="D29" s="66">
        <f t="shared" si="4"/>
        <v>10651</v>
      </c>
      <c r="E29" s="66">
        <f t="shared" si="4"/>
        <v>4783</v>
      </c>
      <c r="F29" s="66">
        <f t="shared" si="4"/>
        <v>0</v>
      </c>
      <c r="G29" s="66">
        <f t="shared" si="4"/>
        <v>0</v>
      </c>
      <c r="H29" s="66">
        <f t="shared" si="4"/>
        <v>0</v>
      </c>
      <c r="I29" s="66">
        <f t="shared" si="4"/>
        <v>0</v>
      </c>
      <c r="J29" s="67">
        <f t="shared" si="4"/>
        <v>0</v>
      </c>
    </row>
    <row r="30" spans="1:10" ht="16.5" customHeight="1">
      <c r="A30" s="7"/>
      <c r="B30" s="16" t="s">
        <v>13</v>
      </c>
      <c r="C30" s="66">
        <f aca="true" t="shared" si="5" ref="C30:J30">SUM(C22:C25)</f>
        <v>10458</v>
      </c>
      <c r="D30" s="66">
        <f t="shared" si="5"/>
        <v>5733</v>
      </c>
      <c r="E30" s="66">
        <f t="shared" si="5"/>
        <v>4725</v>
      </c>
      <c r="F30" s="66">
        <f t="shared" si="5"/>
        <v>0</v>
      </c>
      <c r="G30" s="66">
        <f t="shared" si="5"/>
        <v>0</v>
      </c>
      <c r="H30" s="66">
        <f t="shared" si="5"/>
        <v>0</v>
      </c>
      <c r="I30" s="66">
        <f t="shared" si="5"/>
        <v>0</v>
      </c>
      <c r="J30" s="67">
        <f t="shared" si="5"/>
        <v>0</v>
      </c>
    </row>
    <row r="31" spans="1:10" ht="16.5" customHeight="1">
      <c r="A31" s="7"/>
      <c r="B31" s="16" t="s">
        <v>14</v>
      </c>
      <c r="C31" s="66">
        <f aca="true" t="shared" si="6" ref="C31:J31">SUM(C23:C25)</f>
        <v>8353</v>
      </c>
      <c r="D31" s="66">
        <f t="shared" si="6"/>
        <v>3628</v>
      </c>
      <c r="E31" s="66">
        <f t="shared" si="6"/>
        <v>4725</v>
      </c>
      <c r="F31" s="66">
        <f t="shared" si="6"/>
        <v>0</v>
      </c>
      <c r="G31" s="66">
        <f t="shared" si="6"/>
        <v>0</v>
      </c>
      <c r="H31" s="66">
        <f t="shared" si="6"/>
        <v>0</v>
      </c>
      <c r="I31" s="66">
        <f t="shared" si="6"/>
        <v>0</v>
      </c>
      <c r="J31" s="67">
        <f t="shared" si="6"/>
        <v>0</v>
      </c>
    </row>
    <row r="32" spans="1:10" ht="16.5" customHeight="1">
      <c r="A32" s="7"/>
      <c r="B32" s="16" t="s">
        <v>15</v>
      </c>
      <c r="C32" s="71">
        <f aca="true" t="shared" si="7" ref="C32:J32">SUM(C24:C25)</f>
        <v>6567</v>
      </c>
      <c r="D32" s="66">
        <f t="shared" si="7"/>
        <v>1842</v>
      </c>
      <c r="E32" s="66">
        <f t="shared" si="7"/>
        <v>4725</v>
      </c>
      <c r="F32" s="66">
        <f t="shared" si="7"/>
        <v>0</v>
      </c>
      <c r="G32" s="66">
        <f t="shared" si="7"/>
        <v>0</v>
      </c>
      <c r="H32" s="66">
        <f t="shared" si="7"/>
        <v>0</v>
      </c>
      <c r="I32" s="66">
        <f t="shared" si="7"/>
        <v>0</v>
      </c>
      <c r="J32" s="67">
        <f t="shared" si="7"/>
        <v>0</v>
      </c>
    </row>
    <row r="33" spans="1:10" ht="6.75" customHeight="1">
      <c r="A33" s="7"/>
      <c r="B33" s="16"/>
      <c r="C33" s="66"/>
      <c r="D33" s="66"/>
      <c r="E33" s="66"/>
      <c r="F33" s="68"/>
      <c r="G33" s="69"/>
      <c r="H33" s="69"/>
      <c r="I33" s="69"/>
      <c r="J33" s="70"/>
    </row>
    <row r="34" spans="1:10" ht="15" customHeight="1">
      <c r="A34" s="7"/>
      <c r="B34" s="42" t="s">
        <v>25</v>
      </c>
      <c r="C34" s="19">
        <f>SUM(D34:J34)</f>
        <v>58438.99999999988</v>
      </c>
      <c r="D34" s="66">
        <v>58272.99999999988</v>
      </c>
      <c r="E34" s="66">
        <v>108</v>
      </c>
      <c r="F34" s="66">
        <v>4</v>
      </c>
      <c r="G34" s="66">
        <v>23.000000000000004</v>
      </c>
      <c r="H34" s="66">
        <v>15</v>
      </c>
      <c r="I34" s="66">
        <v>16</v>
      </c>
      <c r="J34" s="67">
        <v>0</v>
      </c>
    </row>
    <row r="35" spans="1:10" ht="15">
      <c r="A35" s="7"/>
      <c r="B35" s="16" t="s">
        <v>26</v>
      </c>
      <c r="C35" s="19">
        <f>SUM(D35:J35)</f>
        <v>9595.000000000002</v>
      </c>
      <c r="D35" s="66">
        <v>9523.000000000002</v>
      </c>
      <c r="E35" s="66">
        <v>58</v>
      </c>
      <c r="F35" s="66" t="s">
        <v>148</v>
      </c>
      <c r="G35" s="66" t="s">
        <v>148</v>
      </c>
      <c r="H35" s="66">
        <v>14</v>
      </c>
      <c r="I35" s="66" t="s">
        <v>148</v>
      </c>
      <c r="J35" s="67">
        <v>0</v>
      </c>
    </row>
    <row r="36" spans="1:10" ht="15">
      <c r="A36" s="7"/>
      <c r="B36" s="16" t="s">
        <v>27</v>
      </c>
      <c r="C36" s="19">
        <f>SUM(D36:J36)</f>
        <v>2105</v>
      </c>
      <c r="D36" s="66">
        <v>2105</v>
      </c>
      <c r="E36" s="66" t="s">
        <v>148</v>
      </c>
      <c r="F36" s="66" t="s">
        <v>148</v>
      </c>
      <c r="G36" s="66" t="s">
        <v>148</v>
      </c>
      <c r="H36" s="66" t="s">
        <v>148</v>
      </c>
      <c r="I36" s="66" t="s">
        <v>148</v>
      </c>
      <c r="J36" s="67">
        <v>0</v>
      </c>
    </row>
    <row r="37" spans="2:10" ht="15">
      <c r="B37" s="17" t="s">
        <v>28</v>
      </c>
      <c r="C37" s="18">
        <f>SUM(D37:J37)</f>
        <v>8352.999999999998</v>
      </c>
      <c r="D37" s="95">
        <v>3627.9999999999986</v>
      </c>
      <c r="E37" s="95">
        <v>4725</v>
      </c>
      <c r="F37" s="95" t="s">
        <v>148</v>
      </c>
      <c r="G37" s="95" t="s">
        <v>148</v>
      </c>
      <c r="H37" s="95" t="s">
        <v>148</v>
      </c>
      <c r="I37" s="95" t="s">
        <v>148</v>
      </c>
      <c r="J37" s="100">
        <v>0</v>
      </c>
    </row>
  </sheetData>
  <sheetProtection/>
  <mergeCells count="2">
    <mergeCell ref="C7:J7"/>
    <mergeCell ref="C5:J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46" t="s">
        <v>163</v>
      </c>
      <c r="C2" s="46"/>
      <c r="D2" s="46"/>
      <c r="E2" s="46"/>
      <c r="F2" s="46"/>
      <c r="G2" s="46"/>
      <c r="H2" s="46"/>
      <c r="I2" s="46"/>
    </row>
    <row r="3" spans="1:9" ht="15" customHeight="1">
      <c r="A3" s="7"/>
      <c r="B3" s="46" t="s">
        <v>162</v>
      </c>
      <c r="C3" s="46"/>
      <c r="D3" s="46"/>
      <c r="E3" s="46"/>
      <c r="F3" s="46"/>
      <c r="G3" s="46"/>
      <c r="H3" s="46"/>
      <c r="I3" s="46"/>
    </row>
    <row r="4" spans="1:9" ht="15" customHeight="1">
      <c r="A4" s="7"/>
      <c r="B4" s="46"/>
      <c r="C4" s="46"/>
      <c r="D4" s="46"/>
      <c r="E4" s="46"/>
      <c r="F4" s="46"/>
      <c r="G4" s="46"/>
      <c r="H4" s="46"/>
      <c r="I4" s="46"/>
    </row>
    <row r="5" spans="1:9" ht="15" customHeight="1">
      <c r="A5" s="7"/>
      <c r="B5" s="22"/>
      <c r="C5" s="105" t="s">
        <v>73</v>
      </c>
      <c r="D5" s="106"/>
      <c r="E5" s="106"/>
      <c r="F5" s="106"/>
      <c r="G5" s="106"/>
      <c r="H5" s="107"/>
      <c r="I5" s="7"/>
    </row>
    <row r="6" spans="1:9" ht="29.25" customHeight="1">
      <c r="A6" s="7"/>
      <c r="B6" s="20" t="s">
        <v>5</v>
      </c>
      <c r="C6" s="85" t="s">
        <v>19</v>
      </c>
      <c r="D6" s="55" t="s">
        <v>29</v>
      </c>
      <c r="E6" s="56" t="s">
        <v>30</v>
      </c>
      <c r="F6" s="85" t="s">
        <v>19</v>
      </c>
      <c r="G6" s="55" t="s">
        <v>29</v>
      </c>
      <c r="H6" s="86" t="s">
        <v>30</v>
      </c>
      <c r="I6" s="7"/>
    </row>
    <row r="7" spans="1:9" ht="15" customHeight="1">
      <c r="A7" s="7"/>
      <c r="B7" s="21"/>
      <c r="C7" s="87"/>
      <c r="D7" s="57" t="s">
        <v>83</v>
      </c>
      <c r="E7" s="58"/>
      <c r="F7" s="82"/>
      <c r="G7" s="83" t="s">
        <v>8</v>
      </c>
      <c r="H7" s="84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97</v>
      </c>
      <c r="C9" s="6">
        <f>SUM(C11:C25)</f>
        <v>78492</v>
      </c>
      <c r="D9" s="6">
        <f>SUM(D11:D25)</f>
        <v>10753</v>
      </c>
      <c r="E9" s="6">
        <f>SUM(E11:E25)</f>
        <v>67739</v>
      </c>
      <c r="F9" s="2">
        <f>C9/$C$9*100</f>
        <v>100</v>
      </c>
      <c r="G9" s="2">
        <f>D9/$C$9*100</f>
        <v>13.699485297864749</v>
      </c>
      <c r="H9" s="3">
        <f>E9/$C$9*100</f>
        <v>86.30051470213525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14428</v>
      </c>
      <c r="D11" s="6">
        <v>149</v>
      </c>
      <c r="E11" s="6">
        <v>14279</v>
      </c>
      <c r="F11" s="2">
        <f aca="true" t="shared" si="0" ref="F11:H25">C11/$C$9*100</f>
        <v>18.381491107374</v>
      </c>
      <c r="G11" s="2">
        <f t="shared" si="0"/>
        <v>0.18982826275289202</v>
      </c>
      <c r="H11" s="3">
        <f t="shared" si="0"/>
        <v>18.191662844621106</v>
      </c>
      <c r="I11" s="7"/>
    </row>
    <row r="12" spans="1:9" ht="15">
      <c r="A12" s="7"/>
      <c r="B12" s="16">
        <v>2</v>
      </c>
      <c r="C12" s="6">
        <f>D12+E12</f>
        <v>23598</v>
      </c>
      <c r="D12" s="6">
        <v>196</v>
      </c>
      <c r="E12" s="6">
        <v>23402</v>
      </c>
      <c r="F12" s="2">
        <f t="shared" si="0"/>
        <v>30.064210365387556</v>
      </c>
      <c r="G12" s="2">
        <f t="shared" si="0"/>
        <v>0.24970697650715995</v>
      </c>
      <c r="H12" s="3">
        <f t="shared" si="0"/>
        <v>29.814503388880397</v>
      </c>
      <c r="I12" s="7"/>
    </row>
    <row r="13" spans="1:9" ht="15">
      <c r="A13" s="7"/>
      <c r="B13" s="16">
        <v>3</v>
      </c>
      <c r="C13" s="6">
        <f>D13+E13</f>
        <v>8010</v>
      </c>
      <c r="D13" s="6">
        <v>111</v>
      </c>
      <c r="E13" s="6">
        <v>7899</v>
      </c>
      <c r="F13" s="2">
        <f t="shared" si="0"/>
        <v>10.204861641950771</v>
      </c>
      <c r="G13" s="2">
        <f t="shared" si="0"/>
        <v>0.14141568567497326</v>
      </c>
      <c r="H13" s="3">
        <f t="shared" si="0"/>
        <v>10.0634459562758</v>
      </c>
      <c r="I13" s="7"/>
    </row>
    <row r="14" spans="1:9" ht="15">
      <c r="A14" s="7"/>
      <c r="B14" s="16">
        <v>4</v>
      </c>
      <c r="C14" s="6">
        <f aca="true" t="shared" si="1" ref="C14:C25">D14+E14</f>
        <v>4104</v>
      </c>
      <c r="D14" s="6">
        <v>100</v>
      </c>
      <c r="E14" s="6">
        <v>4004</v>
      </c>
      <c r="F14" s="2">
        <f t="shared" si="0"/>
        <v>5.228558324415227</v>
      </c>
      <c r="G14" s="2">
        <f t="shared" si="0"/>
        <v>0.12740151862610202</v>
      </c>
      <c r="H14" s="3">
        <f t="shared" si="0"/>
        <v>5.101156805789125</v>
      </c>
      <c r="I14" s="7"/>
    </row>
    <row r="15" spans="1:9" ht="15">
      <c r="A15" s="7"/>
      <c r="B15" s="16" t="s">
        <v>98</v>
      </c>
      <c r="C15" s="6">
        <f t="shared" si="1"/>
        <v>2360</v>
      </c>
      <c r="D15" s="6">
        <v>100</v>
      </c>
      <c r="E15" s="6">
        <v>2260</v>
      </c>
      <c r="F15" s="2">
        <f t="shared" si="0"/>
        <v>3.006675839576008</v>
      </c>
      <c r="G15" s="2">
        <f t="shared" si="0"/>
        <v>0.12740151862610202</v>
      </c>
      <c r="H15" s="3">
        <f t="shared" si="0"/>
        <v>2.8792743209499054</v>
      </c>
      <c r="I15" s="7"/>
    </row>
    <row r="16" spans="1:9" ht="15">
      <c r="A16" s="7"/>
      <c r="B16" s="16" t="s">
        <v>99</v>
      </c>
      <c r="C16" s="6">
        <f t="shared" si="1"/>
        <v>1650</v>
      </c>
      <c r="D16" s="6">
        <v>102</v>
      </c>
      <c r="E16" s="6">
        <v>1548</v>
      </c>
      <c r="F16" s="2">
        <f t="shared" si="0"/>
        <v>2.1021250573306833</v>
      </c>
      <c r="G16" s="2">
        <f t="shared" si="0"/>
        <v>0.12994954899862407</v>
      </c>
      <c r="H16" s="3">
        <f t="shared" si="0"/>
        <v>1.9721755083320593</v>
      </c>
      <c r="I16" s="7"/>
    </row>
    <row r="17" spans="1:9" ht="15">
      <c r="A17" s="7"/>
      <c r="B17" s="16" t="s">
        <v>100</v>
      </c>
      <c r="C17" s="6">
        <f t="shared" si="1"/>
        <v>1456</v>
      </c>
      <c r="D17" s="6">
        <v>91</v>
      </c>
      <c r="E17" s="6">
        <v>1365</v>
      </c>
      <c r="F17" s="2">
        <f t="shared" si="0"/>
        <v>1.8549661111960454</v>
      </c>
      <c r="G17" s="2">
        <f>D17/$C$9*100</f>
        <v>0.11593538194975284</v>
      </c>
      <c r="H17" s="3">
        <f t="shared" si="0"/>
        <v>1.7390307292462925</v>
      </c>
      <c r="I17" s="7"/>
    </row>
    <row r="18" spans="1:9" ht="15">
      <c r="A18" s="7"/>
      <c r="B18" s="16" t="s">
        <v>101</v>
      </c>
      <c r="C18" s="6">
        <f t="shared" si="1"/>
        <v>1192</v>
      </c>
      <c r="D18" s="6">
        <v>104</v>
      </c>
      <c r="E18" s="6">
        <v>1088</v>
      </c>
      <c r="F18" s="2">
        <f t="shared" si="0"/>
        <v>1.5186261020231362</v>
      </c>
      <c r="G18" s="2">
        <f t="shared" si="0"/>
        <v>0.13249757937114612</v>
      </c>
      <c r="H18" s="3">
        <f t="shared" si="0"/>
        <v>1.38612852265199</v>
      </c>
      <c r="I18" s="7"/>
    </row>
    <row r="19" spans="1:9" ht="15">
      <c r="A19" s="7"/>
      <c r="B19" s="16" t="s">
        <v>102</v>
      </c>
      <c r="C19" s="6">
        <f t="shared" si="1"/>
        <v>801</v>
      </c>
      <c r="D19" s="6">
        <v>90</v>
      </c>
      <c r="E19" s="6">
        <v>711</v>
      </c>
      <c r="F19" s="2">
        <f t="shared" si="0"/>
        <v>1.0204861641950773</v>
      </c>
      <c r="G19" s="2">
        <f t="shared" si="0"/>
        <v>0.11466136676349181</v>
      </c>
      <c r="H19" s="3">
        <f t="shared" si="0"/>
        <v>0.9058247974315854</v>
      </c>
      <c r="I19" s="7"/>
    </row>
    <row r="20" spans="1:9" ht="15">
      <c r="A20" s="7"/>
      <c r="B20" s="16" t="s">
        <v>0</v>
      </c>
      <c r="C20" s="6">
        <f t="shared" si="1"/>
        <v>5459.000000000001</v>
      </c>
      <c r="D20" s="6">
        <v>913.0000000000002</v>
      </c>
      <c r="E20" s="6">
        <v>4546.000000000001</v>
      </c>
      <c r="F20" s="2">
        <f t="shared" si="0"/>
        <v>6.95484890179891</v>
      </c>
      <c r="G20" s="2">
        <f t="shared" si="0"/>
        <v>1.1631758650563118</v>
      </c>
      <c r="H20" s="3">
        <f t="shared" si="0"/>
        <v>5.7916730367425995</v>
      </c>
      <c r="I20" s="7"/>
    </row>
    <row r="21" spans="1:9" ht="15">
      <c r="A21" s="7"/>
      <c r="B21" s="16" t="s">
        <v>1</v>
      </c>
      <c r="C21" s="6">
        <f t="shared" si="1"/>
        <v>4976</v>
      </c>
      <c r="D21" s="6">
        <v>979</v>
      </c>
      <c r="E21" s="6">
        <v>3997.0000000000005</v>
      </c>
      <c r="F21" s="2">
        <f t="shared" si="0"/>
        <v>6.339499566834837</v>
      </c>
      <c r="G21" s="2">
        <f t="shared" si="0"/>
        <v>1.2472608673495387</v>
      </c>
      <c r="H21" s="3">
        <f t="shared" si="0"/>
        <v>5.092238699485298</v>
      </c>
      <c r="I21" s="7"/>
    </row>
    <row r="22" spans="1:9" ht="15">
      <c r="A22" s="7"/>
      <c r="B22" s="16" t="s">
        <v>2</v>
      </c>
      <c r="C22" s="6">
        <f t="shared" si="1"/>
        <v>2105</v>
      </c>
      <c r="D22" s="6">
        <v>585</v>
      </c>
      <c r="E22" s="6">
        <v>1520</v>
      </c>
      <c r="F22" s="2">
        <f t="shared" si="0"/>
        <v>2.6818019670794477</v>
      </c>
      <c r="G22" s="2">
        <f t="shared" si="0"/>
        <v>0.7452988839626968</v>
      </c>
      <c r="H22" s="3">
        <f t="shared" si="0"/>
        <v>1.936503083116751</v>
      </c>
      <c r="I22" s="7"/>
    </row>
    <row r="23" spans="1:9" ht="15">
      <c r="A23" s="7"/>
      <c r="B23" s="16" t="s">
        <v>3</v>
      </c>
      <c r="C23" s="6">
        <f t="shared" si="1"/>
        <v>1785.9999999999998</v>
      </c>
      <c r="D23" s="6">
        <v>666</v>
      </c>
      <c r="E23" s="6">
        <v>1119.9999999999998</v>
      </c>
      <c r="F23" s="2">
        <f t="shared" si="0"/>
        <v>2.2753911226621817</v>
      </c>
      <c r="G23" s="2">
        <f t="shared" si="0"/>
        <v>0.8484941140498395</v>
      </c>
      <c r="H23" s="3">
        <f t="shared" si="0"/>
        <v>1.4268970086123423</v>
      </c>
      <c r="I23" s="7"/>
    </row>
    <row r="24" spans="1:9" ht="15">
      <c r="A24" s="7"/>
      <c r="B24" s="16" t="s">
        <v>4</v>
      </c>
      <c r="C24" s="6">
        <f t="shared" si="1"/>
        <v>1598</v>
      </c>
      <c r="D24" s="6">
        <v>1598</v>
      </c>
      <c r="E24" s="6">
        <v>0</v>
      </c>
      <c r="F24" s="2">
        <f t="shared" si="0"/>
        <v>2.03587626764511</v>
      </c>
      <c r="G24" s="2">
        <f t="shared" si="0"/>
        <v>2.03587626764511</v>
      </c>
      <c r="H24" s="3">
        <f t="shared" si="0"/>
        <v>0</v>
      </c>
      <c r="I24" s="7"/>
    </row>
    <row r="25" spans="1:9" ht="15">
      <c r="A25" s="7"/>
      <c r="B25" s="16" t="s">
        <v>103</v>
      </c>
      <c r="C25" s="6">
        <f t="shared" si="1"/>
        <v>4969</v>
      </c>
      <c r="D25" s="6">
        <v>4969</v>
      </c>
      <c r="E25" s="6">
        <v>0</v>
      </c>
      <c r="F25" s="2">
        <f t="shared" si="0"/>
        <v>6.330581460531009</v>
      </c>
      <c r="G25" s="2">
        <f t="shared" si="0"/>
        <v>6.330581460531009</v>
      </c>
      <c r="H25" s="3">
        <f t="shared" si="0"/>
        <v>0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1" t="s">
        <v>10</v>
      </c>
      <c r="C27" s="6">
        <f>SUM(C15:C25)</f>
        <v>28352</v>
      </c>
      <c r="D27" s="6">
        <f>SUM(D15:D25)</f>
        <v>10197</v>
      </c>
      <c r="E27" s="6">
        <f>SUM(E15:E25)</f>
        <v>18155</v>
      </c>
      <c r="F27" s="2">
        <f aca="true" t="shared" si="2" ref="F27:H32">C27/$C$9*100</f>
        <v>36.12087856087244</v>
      </c>
      <c r="G27" s="2">
        <f t="shared" si="2"/>
        <v>12.991132854303622</v>
      </c>
      <c r="H27" s="3">
        <f t="shared" si="2"/>
        <v>23.129745706568823</v>
      </c>
      <c r="I27" s="7"/>
    </row>
    <row r="28" spans="1:9" ht="16.5" customHeight="1">
      <c r="A28" s="7"/>
      <c r="B28" s="16" t="s">
        <v>11</v>
      </c>
      <c r="C28" s="6">
        <f>SUM(C20:C25)</f>
        <v>20893</v>
      </c>
      <c r="D28" s="6">
        <f>SUM(D20:D25)</f>
        <v>9710</v>
      </c>
      <c r="E28" s="6">
        <f>SUM(E20:E25)</f>
        <v>11183.000000000002</v>
      </c>
      <c r="F28" s="2">
        <f t="shared" si="2"/>
        <v>26.6179992865515</v>
      </c>
      <c r="G28" s="2">
        <f t="shared" si="2"/>
        <v>12.370687458594507</v>
      </c>
      <c r="H28" s="3">
        <f t="shared" si="2"/>
        <v>14.24731182795699</v>
      </c>
      <c r="I28" s="7"/>
    </row>
    <row r="29" spans="1:9" ht="16.5" customHeight="1">
      <c r="A29" s="7"/>
      <c r="B29" s="16" t="s">
        <v>12</v>
      </c>
      <c r="C29" s="6">
        <f>SUM(C21:C25)</f>
        <v>15434</v>
      </c>
      <c r="D29" s="6">
        <f>SUM(D21:D25)</f>
        <v>8797</v>
      </c>
      <c r="E29" s="6">
        <f>SUM(E21:E25)</f>
        <v>6637</v>
      </c>
      <c r="F29" s="2">
        <f t="shared" si="2"/>
        <v>19.663150384752587</v>
      </c>
      <c r="G29" s="2">
        <f t="shared" si="2"/>
        <v>11.207511593538195</v>
      </c>
      <c r="H29" s="3">
        <f t="shared" si="2"/>
        <v>8.45563879121439</v>
      </c>
      <c r="I29" s="7"/>
    </row>
    <row r="30" spans="1:9" ht="16.5" customHeight="1">
      <c r="A30" s="7"/>
      <c r="B30" s="16" t="s">
        <v>13</v>
      </c>
      <c r="C30" s="6">
        <f>SUM(C22:C25)</f>
        <v>10458</v>
      </c>
      <c r="D30" s="6">
        <f>SUM(D22:D25)</f>
        <v>7818</v>
      </c>
      <c r="E30" s="6">
        <f>SUM(E22:E25)</f>
        <v>2640</v>
      </c>
      <c r="F30" s="2">
        <f t="shared" si="2"/>
        <v>13.32365081791775</v>
      </c>
      <c r="G30" s="2">
        <f t="shared" si="2"/>
        <v>9.960250726188656</v>
      </c>
      <c r="H30" s="3">
        <f t="shared" si="2"/>
        <v>3.3634000917290936</v>
      </c>
      <c r="I30" s="7"/>
    </row>
    <row r="31" spans="1:9" ht="16.5" customHeight="1">
      <c r="A31" s="7"/>
      <c r="B31" s="16" t="s">
        <v>14</v>
      </c>
      <c r="C31" s="6">
        <f>SUM(C23:C25)</f>
        <v>8353</v>
      </c>
      <c r="D31" s="6">
        <f>SUM(D23:D25)</f>
        <v>7233</v>
      </c>
      <c r="E31" s="6">
        <f>SUM(E23:E25)</f>
        <v>1119.9999999999998</v>
      </c>
      <c r="F31" s="2">
        <f t="shared" si="2"/>
        <v>10.641848850838302</v>
      </c>
      <c r="G31" s="2">
        <f t="shared" si="2"/>
        <v>9.21495184222596</v>
      </c>
      <c r="H31" s="3">
        <f t="shared" si="2"/>
        <v>1.4268970086123423</v>
      </c>
      <c r="I31" s="7"/>
    </row>
    <row r="32" spans="1:9" ht="16.5" customHeight="1">
      <c r="A32" s="7"/>
      <c r="B32" s="16" t="s">
        <v>15</v>
      </c>
      <c r="C32" s="19">
        <f>SUM(C24:C25)</f>
        <v>6567</v>
      </c>
      <c r="D32" s="6">
        <f>SUM(D24:D25)</f>
        <v>6567</v>
      </c>
      <c r="E32" s="6">
        <f>SUM(E24:E25)</f>
        <v>0</v>
      </c>
      <c r="F32" s="2">
        <f t="shared" si="2"/>
        <v>8.36645772817612</v>
      </c>
      <c r="G32" s="2">
        <f t="shared" si="2"/>
        <v>8.36645772817612</v>
      </c>
      <c r="H32" s="3">
        <f t="shared" si="2"/>
        <v>0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2" t="s">
        <v>104</v>
      </c>
      <c r="C34" s="6">
        <f>D34+E34</f>
        <v>58439.000000000095</v>
      </c>
      <c r="D34" s="6">
        <v>1212.9999999999995</v>
      </c>
      <c r="E34" s="6">
        <v>57226.000000000095</v>
      </c>
      <c r="F34" s="2">
        <f aca="true" t="shared" si="3" ref="F34:H37">C34/$C$9*100</f>
        <v>74.45217346990788</v>
      </c>
      <c r="G34" s="2">
        <f t="shared" si="3"/>
        <v>1.5453804209346171</v>
      </c>
      <c r="H34" s="3">
        <f t="shared" si="3"/>
        <v>72.90679304897326</v>
      </c>
      <c r="I34" s="7"/>
    </row>
    <row r="35" spans="1:9" ht="15">
      <c r="A35" s="7"/>
      <c r="B35" s="16" t="s">
        <v>105</v>
      </c>
      <c r="C35" s="6">
        <f>D35+E35</f>
        <v>9594.999999999995</v>
      </c>
      <c r="D35" s="6">
        <v>1722.0000000000002</v>
      </c>
      <c r="E35" s="6">
        <v>7872.9999999999945</v>
      </c>
      <c r="F35" s="2">
        <f t="shared" si="3"/>
        <v>12.224175712174482</v>
      </c>
      <c r="G35" s="2">
        <f t="shared" si="3"/>
        <v>2.193854150741477</v>
      </c>
      <c r="H35" s="3">
        <f t="shared" si="3"/>
        <v>10.030321561433006</v>
      </c>
      <c r="I35" s="7"/>
    </row>
    <row r="36" spans="1:9" ht="15">
      <c r="A36" s="7"/>
      <c r="B36" s="16" t="s">
        <v>106</v>
      </c>
      <c r="C36" s="6">
        <f>D36+E36</f>
        <v>2105</v>
      </c>
      <c r="D36" s="6">
        <v>585</v>
      </c>
      <c r="E36" s="6">
        <v>1520</v>
      </c>
      <c r="F36" s="2">
        <f t="shared" si="3"/>
        <v>2.6818019670794477</v>
      </c>
      <c r="G36" s="2">
        <f t="shared" si="3"/>
        <v>0.7452988839626968</v>
      </c>
      <c r="H36" s="3">
        <f t="shared" si="3"/>
        <v>1.936503083116751</v>
      </c>
      <c r="I36" s="7"/>
    </row>
    <row r="37" spans="2:8" ht="15">
      <c r="B37" s="17" t="s">
        <v>107</v>
      </c>
      <c r="C37" s="18">
        <f>D37+E37</f>
        <v>8353</v>
      </c>
      <c r="D37" s="54">
        <v>7233</v>
      </c>
      <c r="E37" s="54">
        <v>1119.9999999999998</v>
      </c>
      <c r="F37" s="4">
        <f t="shared" si="3"/>
        <v>10.641848850838302</v>
      </c>
      <c r="G37" s="4">
        <f t="shared" si="3"/>
        <v>9.21495184222596</v>
      </c>
      <c r="H37" s="5">
        <f t="shared" si="3"/>
        <v>1.4268970086123423</v>
      </c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710937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44" t="s">
        <v>36</v>
      </c>
      <c r="K1" s="7"/>
      <c r="L1" s="7"/>
      <c r="M1" s="7"/>
      <c r="N1" s="7"/>
      <c r="O1" s="7"/>
      <c r="P1" s="7"/>
      <c r="S1" s="45" t="s">
        <v>37</v>
      </c>
      <c r="U1" s="7"/>
    </row>
    <row r="2" spans="1:21" ht="15" customHeight="1">
      <c r="A2" s="7"/>
      <c r="B2" s="46" t="s">
        <v>152</v>
      </c>
      <c r="C2" s="46"/>
      <c r="D2" s="46"/>
      <c r="E2" s="46"/>
      <c r="F2" s="46"/>
      <c r="K2" s="7"/>
      <c r="L2" s="46" t="s">
        <v>89</v>
      </c>
      <c r="M2" s="46"/>
      <c r="N2" s="46"/>
      <c r="O2" s="46"/>
      <c r="P2" s="46"/>
      <c r="U2" s="7"/>
    </row>
    <row r="3" spans="1:21" ht="15" customHeight="1">
      <c r="A3" s="7"/>
      <c r="B3" s="46" t="s">
        <v>164</v>
      </c>
      <c r="C3" s="46"/>
      <c r="D3" s="46"/>
      <c r="E3" s="46"/>
      <c r="F3" s="46"/>
      <c r="K3" s="7"/>
      <c r="L3" s="46" t="s">
        <v>164</v>
      </c>
      <c r="M3" s="46"/>
      <c r="N3" s="46"/>
      <c r="O3" s="46"/>
      <c r="P3" s="46"/>
      <c r="U3" s="7"/>
    </row>
    <row r="4" spans="1:21" ht="15" customHeight="1">
      <c r="A4" s="7"/>
      <c r="B4" s="46"/>
      <c r="C4" s="46"/>
      <c r="D4" s="46"/>
      <c r="E4" s="46"/>
      <c r="F4" s="46"/>
      <c r="K4" s="7"/>
      <c r="L4" s="46"/>
      <c r="M4" s="46"/>
      <c r="N4" s="46"/>
      <c r="O4" s="46"/>
      <c r="P4" s="46"/>
      <c r="U4" s="7"/>
    </row>
    <row r="5" spans="1:21" ht="15" customHeight="1">
      <c r="A5" s="7"/>
      <c r="B5" s="22"/>
      <c r="C5" s="105" t="s">
        <v>72</v>
      </c>
      <c r="D5" s="106"/>
      <c r="E5" s="106"/>
      <c r="F5" s="106"/>
      <c r="G5" s="106"/>
      <c r="H5" s="106"/>
      <c r="I5" s="107"/>
      <c r="K5" s="7"/>
      <c r="L5" s="22"/>
      <c r="M5" s="105" t="s">
        <v>72</v>
      </c>
      <c r="N5" s="106"/>
      <c r="O5" s="106"/>
      <c r="P5" s="106"/>
      <c r="Q5" s="106"/>
      <c r="R5" s="106"/>
      <c r="S5" s="107"/>
      <c r="U5" s="7"/>
    </row>
    <row r="6" spans="1:21" ht="62.25" customHeight="1">
      <c r="A6" s="7"/>
      <c r="B6" s="20" t="s">
        <v>5</v>
      </c>
      <c r="C6" s="47" t="s">
        <v>19</v>
      </c>
      <c r="D6" s="48" t="s">
        <v>51</v>
      </c>
      <c r="E6" s="49" t="s">
        <v>52</v>
      </c>
      <c r="F6" s="30" t="s">
        <v>53</v>
      </c>
      <c r="G6" s="50" t="s">
        <v>54</v>
      </c>
      <c r="H6" s="50" t="s">
        <v>55</v>
      </c>
      <c r="I6" s="51" t="s">
        <v>56</v>
      </c>
      <c r="K6" s="7"/>
      <c r="L6" s="20" t="s">
        <v>5</v>
      </c>
      <c r="M6" s="47" t="s">
        <v>74</v>
      </c>
      <c r="N6" s="48" t="s">
        <v>40</v>
      </c>
      <c r="O6" s="49" t="s">
        <v>108</v>
      </c>
      <c r="P6" s="30" t="s">
        <v>38</v>
      </c>
      <c r="Q6" s="50" t="s">
        <v>109</v>
      </c>
      <c r="R6" s="50" t="s">
        <v>39</v>
      </c>
      <c r="S6" s="51" t="s">
        <v>35</v>
      </c>
      <c r="U6" s="7"/>
    </row>
    <row r="7" spans="1:21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10"/>
      <c r="K7" s="7"/>
      <c r="L7" s="21"/>
      <c r="M7" s="108" t="s">
        <v>83</v>
      </c>
      <c r="N7" s="109"/>
      <c r="O7" s="109"/>
      <c r="P7" s="109"/>
      <c r="Q7" s="109"/>
      <c r="R7" s="109"/>
      <c r="S7" s="110"/>
      <c r="U7" s="7"/>
    </row>
    <row r="8" spans="1:21" ht="6.75" customHeight="1">
      <c r="A8" s="7"/>
      <c r="B8" s="16"/>
      <c r="C8" s="19"/>
      <c r="D8" s="6"/>
      <c r="E8" s="6"/>
      <c r="F8" s="25"/>
      <c r="G8" s="26"/>
      <c r="H8" s="26"/>
      <c r="I8" s="27"/>
      <c r="K8" s="7"/>
      <c r="L8" s="16"/>
      <c r="M8" s="19"/>
      <c r="N8" s="6"/>
      <c r="O8" s="6"/>
      <c r="P8" s="25"/>
      <c r="Q8" s="26"/>
      <c r="R8" s="26"/>
      <c r="S8" s="27"/>
      <c r="U8" s="7"/>
    </row>
    <row r="9" spans="1:21" ht="15">
      <c r="A9" s="7"/>
      <c r="B9" s="16" t="s">
        <v>19</v>
      </c>
      <c r="C9" s="19">
        <f aca="true" t="shared" si="0" ref="C9:I9">SUM(C11:C25)</f>
        <v>78492</v>
      </c>
      <c r="D9" s="66">
        <f t="shared" si="0"/>
        <v>59255</v>
      </c>
      <c r="E9" s="66">
        <f t="shared" si="0"/>
        <v>4112</v>
      </c>
      <c r="F9" s="74">
        <f t="shared" si="0"/>
        <v>28</v>
      </c>
      <c r="G9" s="74">
        <f t="shared" si="0"/>
        <v>853</v>
      </c>
      <c r="H9" s="74">
        <f t="shared" si="0"/>
        <v>686</v>
      </c>
      <c r="I9" s="75">
        <f t="shared" si="0"/>
        <v>535</v>
      </c>
      <c r="K9" s="7"/>
      <c r="L9" s="16" t="s">
        <v>19</v>
      </c>
      <c r="M9" s="71">
        <f aca="true" t="shared" si="1" ref="M9:S9">SUM(M11:M25)</f>
        <v>0</v>
      </c>
      <c r="N9" s="66">
        <f t="shared" si="1"/>
        <v>3780</v>
      </c>
      <c r="O9" s="66">
        <f t="shared" si="1"/>
        <v>0</v>
      </c>
      <c r="P9" s="66">
        <f t="shared" si="1"/>
        <v>2</v>
      </c>
      <c r="Q9" s="66">
        <f t="shared" si="1"/>
        <v>8545</v>
      </c>
      <c r="R9" s="66">
        <f t="shared" si="1"/>
        <v>237</v>
      </c>
      <c r="S9" s="67">
        <f t="shared" si="1"/>
        <v>459</v>
      </c>
      <c r="U9" s="7"/>
    </row>
    <row r="10" spans="1:21" ht="6.75" customHeight="1">
      <c r="A10" s="7"/>
      <c r="B10" s="16"/>
      <c r="C10" s="19"/>
      <c r="D10" s="66"/>
      <c r="E10" s="66"/>
      <c r="F10" s="76"/>
      <c r="G10" s="77"/>
      <c r="H10" s="77"/>
      <c r="I10" s="78"/>
      <c r="K10" s="7"/>
      <c r="L10" s="16"/>
      <c r="M10" s="71"/>
      <c r="N10" s="66"/>
      <c r="O10" s="66"/>
      <c r="P10" s="68"/>
      <c r="Q10" s="69"/>
      <c r="R10" s="69"/>
      <c r="S10" s="70"/>
      <c r="U10" s="7"/>
    </row>
    <row r="11" spans="1:21" ht="15">
      <c r="A11" s="7"/>
      <c r="B11" s="16" t="s">
        <v>9</v>
      </c>
      <c r="C11" s="19">
        <f>SUM(D11:I11)+SUM(M11:S11)</f>
        <v>14428</v>
      </c>
      <c r="D11" s="66">
        <v>13911</v>
      </c>
      <c r="E11" s="66">
        <v>25</v>
      </c>
      <c r="F11" s="74" t="s">
        <v>148</v>
      </c>
      <c r="G11" s="88" t="s">
        <v>148</v>
      </c>
      <c r="H11" s="74">
        <v>104</v>
      </c>
      <c r="I11" s="75">
        <v>2</v>
      </c>
      <c r="K11" s="7"/>
      <c r="L11" s="16" t="s">
        <v>9</v>
      </c>
      <c r="M11" s="71">
        <v>0</v>
      </c>
      <c r="N11" s="66" t="s">
        <v>148</v>
      </c>
      <c r="O11" s="66">
        <v>0</v>
      </c>
      <c r="P11" s="66" t="s">
        <v>148</v>
      </c>
      <c r="Q11" s="66">
        <v>9</v>
      </c>
      <c r="R11" s="66">
        <v>9</v>
      </c>
      <c r="S11" s="67">
        <v>368</v>
      </c>
      <c r="U11" s="7"/>
    </row>
    <row r="12" spans="1:21" ht="15">
      <c r="A12" s="7"/>
      <c r="B12" s="16">
        <v>2</v>
      </c>
      <c r="C12" s="19">
        <f aca="true" t="shared" si="2" ref="C12:C25">SUM(D12:I12)+SUM(M12:S12)</f>
        <v>23598</v>
      </c>
      <c r="D12" s="66">
        <v>23344</v>
      </c>
      <c r="E12" s="66">
        <v>122</v>
      </c>
      <c r="F12" s="74" t="s">
        <v>148</v>
      </c>
      <c r="G12" s="88" t="s">
        <v>148</v>
      </c>
      <c r="H12" s="74">
        <v>72</v>
      </c>
      <c r="I12" s="75" t="s">
        <v>148</v>
      </c>
      <c r="K12" s="7"/>
      <c r="L12" s="16">
        <v>2</v>
      </c>
      <c r="M12" s="71">
        <v>0</v>
      </c>
      <c r="N12" s="66" t="s">
        <v>148</v>
      </c>
      <c r="O12" s="66">
        <v>0</v>
      </c>
      <c r="P12" s="66">
        <v>2</v>
      </c>
      <c r="Q12" s="66">
        <v>46</v>
      </c>
      <c r="R12" s="66">
        <v>6</v>
      </c>
      <c r="S12" s="67">
        <v>6</v>
      </c>
      <c r="U12" s="7"/>
    </row>
    <row r="13" spans="1:21" ht="15">
      <c r="A13" s="7"/>
      <c r="B13" s="16">
        <v>3</v>
      </c>
      <c r="C13" s="19">
        <f t="shared" si="2"/>
        <v>8010</v>
      </c>
      <c r="D13" s="66">
        <v>7791</v>
      </c>
      <c r="E13" s="66">
        <v>87</v>
      </c>
      <c r="F13" s="74" t="s">
        <v>148</v>
      </c>
      <c r="G13" s="88" t="s">
        <v>148</v>
      </c>
      <c r="H13" s="74">
        <v>12</v>
      </c>
      <c r="I13" s="75" t="s">
        <v>148</v>
      </c>
      <c r="K13" s="7"/>
      <c r="L13" s="16">
        <v>3</v>
      </c>
      <c r="M13" s="71">
        <v>0</v>
      </c>
      <c r="N13" s="66" t="s">
        <v>148</v>
      </c>
      <c r="O13" s="66">
        <v>0</v>
      </c>
      <c r="P13" s="66" t="s">
        <v>148</v>
      </c>
      <c r="Q13" s="66">
        <v>93</v>
      </c>
      <c r="R13" s="66">
        <v>12</v>
      </c>
      <c r="S13" s="67">
        <v>15</v>
      </c>
      <c r="U13" s="7"/>
    </row>
    <row r="14" spans="1:21" ht="15">
      <c r="A14" s="7"/>
      <c r="B14" s="16">
        <v>4</v>
      </c>
      <c r="C14" s="19">
        <f t="shared" si="2"/>
        <v>4104</v>
      </c>
      <c r="D14" s="66">
        <v>3844</v>
      </c>
      <c r="E14" s="66">
        <v>84</v>
      </c>
      <c r="F14" s="74" t="s">
        <v>148</v>
      </c>
      <c r="G14" s="88" t="s">
        <v>148</v>
      </c>
      <c r="H14" s="74">
        <v>8</v>
      </c>
      <c r="I14" s="75" t="s">
        <v>148</v>
      </c>
      <c r="K14" s="7"/>
      <c r="L14" s="16">
        <v>4</v>
      </c>
      <c r="M14" s="71">
        <v>0</v>
      </c>
      <c r="N14" s="66" t="s">
        <v>148</v>
      </c>
      <c r="O14" s="66">
        <v>0</v>
      </c>
      <c r="P14" s="66" t="s">
        <v>148</v>
      </c>
      <c r="Q14" s="66">
        <v>140</v>
      </c>
      <c r="R14" s="66">
        <v>20</v>
      </c>
      <c r="S14" s="67">
        <v>8</v>
      </c>
      <c r="U14" s="7"/>
    </row>
    <row r="15" spans="1:21" ht="15">
      <c r="A15" s="7"/>
      <c r="B15" s="16" t="s">
        <v>20</v>
      </c>
      <c r="C15" s="19">
        <f>SUM(D15:I15)+SUM(M15:S15)</f>
        <v>2360</v>
      </c>
      <c r="D15" s="66">
        <v>2115</v>
      </c>
      <c r="E15" s="66">
        <v>60</v>
      </c>
      <c r="F15" s="74" t="s">
        <v>148</v>
      </c>
      <c r="G15" s="88" t="s">
        <v>148</v>
      </c>
      <c r="H15" s="74">
        <v>20</v>
      </c>
      <c r="I15" s="75">
        <v>5</v>
      </c>
      <c r="K15" s="7"/>
      <c r="L15" s="16" t="s">
        <v>20</v>
      </c>
      <c r="M15" s="71">
        <v>0</v>
      </c>
      <c r="N15" s="66" t="s">
        <v>148</v>
      </c>
      <c r="O15" s="66">
        <v>0</v>
      </c>
      <c r="P15" s="66" t="s">
        <v>148</v>
      </c>
      <c r="Q15" s="66">
        <v>140</v>
      </c>
      <c r="R15" s="66">
        <v>15</v>
      </c>
      <c r="S15" s="67">
        <v>5</v>
      </c>
      <c r="U15" s="7"/>
    </row>
    <row r="16" spans="1:21" ht="15">
      <c r="A16" s="7"/>
      <c r="B16" s="16" t="s">
        <v>21</v>
      </c>
      <c r="C16" s="19">
        <f t="shared" si="2"/>
        <v>1650</v>
      </c>
      <c r="D16" s="66">
        <v>1338</v>
      </c>
      <c r="E16" s="66">
        <v>66</v>
      </c>
      <c r="F16" s="74">
        <v>6</v>
      </c>
      <c r="G16" s="88" t="s">
        <v>148</v>
      </c>
      <c r="H16" s="74">
        <v>18</v>
      </c>
      <c r="I16" s="75" t="s">
        <v>148</v>
      </c>
      <c r="K16" s="7"/>
      <c r="L16" s="16" t="s">
        <v>21</v>
      </c>
      <c r="M16" s="71">
        <v>0</v>
      </c>
      <c r="N16" s="66" t="s">
        <v>148</v>
      </c>
      <c r="O16" s="66">
        <v>0</v>
      </c>
      <c r="P16" s="66" t="s">
        <v>148</v>
      </c>
      <c r="Q16" s="66">
        <v>216</v>
      </c>
      <c r="R16" s="66">
        <v>6</v>
      </c>
      <c r="S16" s="67" t="s">
        <v>148</v>
      </c>
      <c r="U16" s="7"/>
    </row>
    <row r="17" spans="1:21" ht="15">
      <c r="A17" s="7"/>
      <c r="B17" s="16" t="s">
        <v>22</v>
      </c>
      <c r="C17" s="19">
        <f t="shared" si="2"/>
        <v>1456</v>
      </c>
      <c r="D17" s="66">
        <v>973</v>
      </c>
      <c r="E17" s="66">
        <v>42</v>
      </c>
      <c r="F17" s="74">
        <v>7</v>
      </c>
      <c r="G17" s="88" t="s">
        <v>148</v>
      </c>
      <c r="H17" s="74">
        <v>7</v>
      </c>
      <c r="I17" s="75">
        <v>14</v>
      </c>
      <c r="K17" s="7"/>
      <c r="L17" s="16" t="s">
        <v>22</v>
      </c>
      <c r="M17" s="71">
        <v>0</v>
      </c>
      <c r="N17" s="66" t="s">
        <v>148</v>
      </c>
      <c r="O17" s="66">
        <v>0</v>
      </c>
      <c r="P17" s="66" t="s">
        <v>148</v>
      </c>
      <c r="Q17" s="66">
        <v>392</v>
      </c>
      <c r="R17" s="66" t="s">
        <v>148</v>
      </c>
      <c r="S17" s="67">
        <v>21</v>
      </c>
      <c r="U17" s="7"/>
    </row>
    <row r="18" spans="1:21" ht="15">
      <c r="A18" s="7"/>
      <c r="B18" s="16" t="s">
        <v>23</v>
      </c>
      <c r="C18" s="19">
        <f t="shared" si="2"/>
        <v>1192</v>
      </c>
      <c r="D18" s="66">
        <v>680</v>
      </c>
      <c r="E18" s="66">
        <v>40</v>
      </c>
      <c r="F18" s="74" t="s">
        <v>148</v>
      </c>
      <c r="G18" s="88">
        <v>8</v>
      </c>
      <c r="H18" s="74">
        <v>8</v>
      </c>
      <c r="I18" s="75">
        <v>8</v>
      </c>
      <c r="K18" s="7"/>
      <c r="L18" s="16" t="s">
        <v>23</v>
      </c>
      <c r="M18" s="71">
        <v>0</v>
      </c>
      <c r="N18" s="66" t="s">
        <v>148</v>
      </c>
      <c r="O18" s="66">
        <v>0</v>
      </c>
      <c r="P18" s="66" t="s">
        <v>148</v>
      </c>
      <c r="Q18" s="66">
        <v>440</v>
      </c>
      <c r="R18" s="66" t="s">
        <v>148</v>
      </c>
      <c r="S18" s="67">
        <v>8</v>
      </c>
      <c r="U18" s="7"/>
    </row>
    <row r="19" spans="1:21" ht="15">
      <c r="A19" s="7"/>
      <c r="B19" s="16" t="s">
        <v>24</v>
      </c>
      <c r="C19" s="19">
        <f t="shared" si="2"/>
        <v>801</v>
      </c>
      <c r="D19" s="66">
        <v>405</v>
      </c>
      <c r="E19" s="66">
        <v>54</v>
      </c>
      <c r="F19" s="74" t="s">
        <v>148</v>
      </c>
      <c r="G19" s="88" t="s">
        <v>148</v>
      </c>
      <c r="H19" s="74" t="s">
        <v>148</v>
      </c>
      <c r="I19" s="75">
        <v>9</v>
      </c>
      <c r="K19" s="7"/>
      <c r="L19" s="16" t="s">
        <v>24</v>
      </c>
      <c r="M19" s="71">
        <v>0</v>
      </c>
      <c r="N19" s="66" t="s">
        <v>148</v>
      </c>
      <c r="O19" s="66">
        <v>0</v>
      </c>
      <c r="P19" s="66" t="s">
        <v>148</v>
      </c>
      <c r="Q19" s="66">
        <v>333</v>
      </c>
      <c r="R19" s="66" t="s">
        <v>148</v>
      </c>
      <c r="S19" s="67" t="s">
        <v>148</v>
      </c>
      <c r="U19" s="7"/>
    </row>
    <row r="20" spans="1:21" ht="15">
      <c r="A20" s="7"/>
      <c r="B20" s="16" t="s">
        <v>0</v>
      </c>
      <c r="C20" s="19">
        <f t="shared" si="2"/>
        <v>5458.999999999999</v>
      </c>
      <c r="D20" s="66">
        <v>2458.9999999999995</v>
      </c>
      <c r="E20" s="66">
        <v>350.00000000000006</v>
      </c>
      <c r="F20" s="74">
        <v>15</v>
      </c>
      <c r="G20" s="88">
        <v>52</v>
      </c>
      <c r="H20" s="74">
        <v>166</v>
      </c>
      <c r="I20" s="75">
        <v>106</v>
      </c>
      <c r="K20" s="7"/>
      <c r="L20" s="16" t="s">
        <v>0</v>
      </c>
      <c r="M20" s="71">
        <v>0</v>
      </c>
      <c r="N20" s="66">
        <v>14</v>
      </c>
      <c r="O20" s="66">
        <v>0</v>
      </c>
      <c r="P20" s="66" t="s">
        <v>148</v>
      </c>
      <c r="Q20" s="66">
        <v>2191.9999999999995</v>
      </c>
      <c r="R20" s="66">
        <v>77</v>
      </c>
      <c r="S20" s="67">
        <v>28</v>
      </c>
      <c r="U20" s="7"/>
    </row>
    <row r="21" spans="1:21" ht="15">
      <c r="A21" s="7"/>
      <c r="B21" s="16" t="s">
        <v>1</v>
      </c>
      <c r="C21" s="19">
        <f t="shared" si="2"/>
        <v>4976</v>
      </c>
      <c r="D21" s="66">
        <v>1678.9999999999998</v>
      </c>
      <c r="E21" s="66">
        <v>508.0000000000001</v>
      </c>
      <c r="F21" s="74" t="s">
        <v>148</v>
      </c>
      <c r="G21" s="88">
        <v>33</v>
      </c>
      <c r="H21" s="74">
        <v>22</v>
      </c>
      <c r="I21" s="75">
        <v>181</v>
      </c>
      <c r="K21" s="7"/>
      <c r="L21" s="16" t="s">
        <v>1</v>
      </c>
      <c r="M21" s="71">
        <v>0</v>
      </c>
      <c r="N21" s="66" t="s">
        <v>148</v>
      </c>
      <c r="O21" s="66">
        <v>0</v>
      </c>
      <c r="P21" s="66" t="s">
        <v>148</v>
      </c>
      <c r="Q21" s="66">
        <v>2461.0000000000005</v>
      </c>
      <c r="R21" s="66">
        <v>92</v>
      </c>
      <c r="S21" s="67" t="s">
        <v>148</v>
      </c>
      <c r="U21" s="7"/>
    </row>
    <row r="22" spans="1:21" ht="15">
      <c r="A22" s="7"/>
      <c r="B22" s="16" t="s">
        <v>2</v>
      </c>
      <c r="C22" s="19">
        <f t="shared" si="2"/>
        <v>2105</v>
      </c>
      <c r="D22" s="66">
        <v>347</v>
      </c>
      <c r="E22" s="66">
        <v>177</v>
      </c>
      <c r="F22" s="74" t="s">
        <v>148</v>
      </c>
      <c r="G22" s="88" t="s">
        <v>148</v>
      </c>
      <c r="H22" s="74">
        <v>249</v>
      </c>
      <c r="I22" s="75" t="s">
        <v>148</v>
      </c>
      <c r="K22" s="7"/>
      <c r="L22" s="16" t="s">
        <v>2</v>
      </c>
      <c r="M22" s="71">
        <v>0</v>
      </c>
      <c r="N22" s="66" t="s">
        <v>148</v>
      </c>
      <c r="O22" s="66">
        <v>0</v>
      </c>
      <c r="P22" s="66" t="s">
        <v>148</v>
      </c>
      <c r="Q22" s="66">
        <v>1332</v>
      </c>
      <c r="R22" s="66" t="s">
        <v>148</v>
      </c>
      <c r="S22" s="67" t="s">
        <v>148</v>
      </c>
      <c r="U22" s="7"/>
    </row>
    <row r="23" spans="1:21" ht="15">
      <c r="A23" s="7"/>
      <c r="B23" s="16" t="s">
        <v>3</v>
      </c>
      <c r="C23" s="19">
        <f t="shared" si="2"/>
        <v>1786</v>
      </c>
      <c r="D23" s="66">
        <v>369</v>
      </c>
      <c r="E23" s="66">
        <v>335</v>
      </c>
      <c r="F23" s="74" t="s">
        <v>148</v>
      </c>
      <c r="G23" s="88">
        <v>121</v>
      </c>
      <c r="H23" s="74" t="s">
        <v>148</v>
      </c>
      <c r="I23" s="75">
        <v>210</v>
      </c>
      <c r="K23" s="7"/>
      <c r="L23" s="16" t="s">
        <v>3</v>
      </c>
      <c r="M23" s="71">
        <v>0</v>
      </c>
      <c r="N23" s="66" t="s">
        <v>148</v>
      </c>
      <c r="O23" s="66">
        <v>0</v>
      </c>
      <c r="P23" s="66" t="s">
        <v>148</v>
      </c>
      <c r="Q23" s="66">
        <v>751</v>
      </c>
      <c r="R23" s="66" t="s">
        <v>148</v>
      </c>
      <c r="S23" s="67" t="s">
        <v>148</v>
      </c>
      <c r="U23" s="7"/>
    </row>
    <row r="24" spans="1:21" ht="15">
      <c r="A24" s="7"/>
      <c r="B24" s="16" t="s">
        <v>4</v>
      </c>
      <c r="C24" s="19">
        <f t="shared" si="2"/>
        <v>1598</v>
      </c>
      <c r="D24" s="66" t="s">
        <v>148</v>
      </c>
      <c r="E24" s="66">
        <v>959</v>
      </c>
      <c r="F24" s="74" t="s">
        <v>148</v>
      </c>
      <c r="G24" s="88">
        <v>639</v>
      </c>
      <c r="H24" s="74" t="s">
        <v>148</v>
      </c>
      <c r="I24" s="75" t="s">
        <v>148</v>
      </c>
      <c r="K24" s="7"/>
      <c r="L24" s="16" t="s">
        <v>4</v>
      </c>
      <c r="M24" s="71">
        <v>0</v>
      </c>
      <c r="N24" s="66" t="s">
        <v>148</v>
      </c>
      <c r="O24" s="66">
        <v>0</v>
      </c>
      <c r="P24" s="66" t="s">
        <v>148</v>
      </c>
      <c r="Q24" s="66" t="s">
        <v>148</v>
      </c>
      <c r="R24" s="66" t="s">
        <v>148</v>
      </c>
      <c r="S24" s="67" t="s">
        <v>148</v>
      </c>
      <c r="U24" s="7"/>
    </row>
    <row r="25" spans="1:21" ht="15">
      <c r="A25" s="7"/>
      <c r="B25" s="16" t="s">
        <v>18</v>
      </c>
      <c r="C25" s="19">
        <f t="shared" si="2"/>
        <v>4969</v>
      </c>
      <c r="D25" s="66" t="s">
        <v>148</v>
      </c>
      <c r="E25" s="66">
        <v>1203</v>
      </c>
      <c r="F25" s="74" t="s">
        <v>148</v>
      </c>
      <c r="G25" s="88" t="s">
        <v>148</v>
      </c>
      <c r="H25" s="74" t="s">
        <v>148</v>
      </c>
      <c r="I25" s="75" t="s">
        <v>148</v>
      </c>
      <c r="K25" s="7"/>
      <c r="L25" s="16" t="s">
        <v>18</v>
      </c>
      <c r="M25" s="71">
        <v>0</v>
      </c>
      <c r="N25" s="66">
        <v>3766</v>
      </c>
      <c r="O25" s="66">
        <v>0</v>
      </c>
      <c r="P25" s="66" t="s">
        <v>148</v>
      </c>
      <c r="Q25" s="66" t="s">
        <v>148</v>
      </c>
      <c r="R25" s="66" t="s">
        <v>148</v>
      </c>
      <c r="S25" s="67" t="s">
        <v>148</v>
      </c>
      <c r="U25" s="7"/>
    </row>
    <row r="26" spans="1:21" ht="6.75" customHeight="1">
      <c r="A26" s="7"/>
      <c r="B26" s="16"/>
      <c r="C26" s="19"/>
      <c r="D26" s="66"/>
      <c r="E26" s="66"/>
      <c r="F26" s="76"/>
      <c r="G26" s="77"/>
      <c r="H26" s="77"/>
      <c r="I26" s="78"/>
      <c r="K26" s="7"/>
      <c r="L26" s="16"/>
      <c r="M26" s="71"/>
      <c r="N26" s="66"/>
      <c r="O26" s="66"/>
      <c r="P26" s="68"/>
      <c r="Q26" s="69"/>
      <c r="R26" s="69"/>
      <c r="S26" s="70"/>
      <c r="U26" s="7"/>
    </row>
    <row r="27" spans="1:21" ht="16.5" customHeight="1">
      <c r="A27" s="7"/>
      <c r="B27" s="41" t="s">
        <v>10</v>
      </c>
      <c r="C27" s="19">
        <f aca="true" t="shared" si="3" ref="C27:I27">SUM(C15:C25)</f>
        <v>28352</v>
      </c>
      <c r="D27" s="66">
        <f t="shared" si="3"/>
        <v>10365</v>
      </c>
      <c r="E27" s="66">
        <f t="shared" si="3"/>
        <v>3794</v>
      </c>
      <c r="F27" s="74">
        <f t="shared" si="3"/>
        <v>28</v>
      </c>
      <c r="G27" s="74">
        <f t="shared" si="3"/>
        <v>853</v>
      </c>
      <c r="H27" s="74">
        <f t="shared" si="3"/>
        <v>490</v>
      </c>
      <c r="I27" s="75">
        <f t="shared" si="3"/>
        <v>533</v>
      </c>
      <c r="K27" s="7"/>
      <c r="L27" s="41" t="s">
        <v>10</v>
      </c>
      <c r="M27" s="71">
        <f aca="true" t="shared" si="4" ref="M27:S27">SUM(M15:M25)</f>
        <v>0</v>
      </c>
      <c r="N27" s="66">
        <f t="shared" si="4"/>
        <v>3780</v>
      </c>
      <c r="O27" s="66">
        <f t="shared" si="4"/>
        <v>0</v>
      </c>
      <c r="P27" s="66">
        <f t="shared" si="4"/>
        <v>0</v>
      </c>
      <c r="Q27" s="66">
        <f t="shared" si="4"/>
        <v>8257</v>
      </c>
      <c r="R27" s="66">
        <f t="shared" si="4"/>
        <v>190</v>
      </c>
      <c r="S27" s="67">
        <f t="shared" si="4"/>
        <v>62</v>
      </c>
      <c r="U27" s="7"/>
    </row>
    <row r="28" spans="1:21" ht="16.5" customHeight="1">
      <c r="A28" s="7"/>
      <c r="B28" s="16" t="s">
        <v>11</v>
      </c>
      <c r="C28" s="19">
        <f aca="true" t="shared" si="5" ref="C28:I28">SUM(C20:C25)</f>
        <v>20893</v>
      </c>
      <c r="D28" s="66">
        <f t="shared" si="5"/>
        <v>4853.999999999999</v>
      </c>
      <c r="E28" s="66">
        <f t="shared" si="5"/>
        <v>3532</v>
      </c>
      <c r="F28" s="74">
        <f t="shared" si="5"/>
        <v>15</v>
      </c>
      <c r="G28" s="74">
        <f t="shared" si="5"/>
        <v>845</v>
      </c>
      <c r="H28" s="74">
        <f t="shared" si="5"/>
        <v>437</v>
      </c>
      <c r="I28" s="75">
        <f t="shared" si="5"/>
        <v>497</v>
      </c>
      <c r="K28" s="7"/>
      <c r="L28" s="16" t="s">
        <v>11</v>
      </c>
      <c r="M28" s="71">
        <f aca="true" t="shared" si="6" ref="M28:S28">SUM(M20:M25)</f>
        <v>0</v>
      </c>
      <c r="N28" s="66">
        <f t="shared" si="6"/>
        <v>3780</v>
      </c>
      <c r="O28" s="66">
        <f t="shared" si="6"/>
        <v>0</v>
      </c>
      <c r="P28" s="66">
        <f t="shared" si="6"/>
        <v>0</v>
      </c>
      <c r="Q28" s="66">
        <f t="shared" si="6"/>
        <v>6736</v>
      </c>
      <c r="R28" s="66">
        <f t="shared" si="6"/>
        <v>169</v>
      </c>
      <c r="S28" s="67">
        <f t="shared" si="6"/>
        <v>28</v>
      </c>
      <c r="U28" s="7"/>
    </row>
    <row r="29" spans="1:21" ht="16.5" customHeight="1">
      <c r="A29" s="7"/>
      <c r="B29" s="16" t="s">
        <v>12</v>
      </c>
      <c r="C29" s="19">
        <f aca="true" t="shared" si="7" ref="C29:I29">SUM(C21:C25)</f>
        <v>15434</v>
      </c>
      <c r="D29" s="66">
        <f t="shared" si="7"/>
        <v>2395</v>
      </c>
      <c r="E29" s="66">
        <f t="shared" si="7"/>
        <v>3182</v>
      </c>
      <c r="F29" s="74">
        <f t="shared" si="7"/>
        <v>0</v>
      </c>
      <c r="G29" s="74">
        <f t="shared" si="7"/>
        <v>793</v>
      </c>
      <c r="H29" s="74">
        <f t="shared" si="7"/>
        <v>271</v>
      </c>
      <c r="I29" s="75">
        <f t="shared" si="7"/>
        <v>391</v>
      </c>
      <c r="K29" s="7"/>
      <c r="L29" s="16" t="s">
        <v>12</v>
      </c>
      <c r="M29" s="71">
        <f aca="true" t="shared" si="8" ref="M29:S29">SUM(M21:M25)</f>
        <v>0</v>
      </c>
      <c r="N29" s="66">
        <f t="shared" si="8"/>
        <v>3766</v>
      </c>
      <c r="O29" s="66">
        <f t="shared" si="8"/>
        <v>0</v>
      </c>
      <c r="P29" s="66">
        <f t="shared" si="8"/>
        <v>0</v>
      </c>
      <c r="Q29" s="66">
        <f t="shared" si="8"/>
        <v>4544</v>
      </c>
      <c r="R29" s="66">
        <f t="shared" si="8"/>
        <v>92</v>
      </c>
      <c r="S29" s="67">
        <f t="shared" si="8"/>
        <v>0</v>
      </c>
      <c r="U29" s="7"/>
    </row>
    <row r="30" spans="1:21" ht="16.5" customHeight="1">
      <c r="A30" s="7"/>
      <c r="B30" s="16" t="s">
        <v>13</v>
      </c>
      <c r="C30" s="19">
        <f aca="true" t="shared" si="9" ref="C30:I30">SUM(C22:C25)</f>
        <v>10458</v>
      </c>
      <c r="D30" s="66">
        <f t="shared" si="9"/>
        <v>716</v>
      </c>
      <c r="E30" s="66">
        <f t="shared" si="9"/>
        <v>2674</v>
      </c>
      <c r="F30" s="74">
        <f t="shared" si="9"/>
        <v>0</v>
      </c>
      <c r="G30" s="74">
        <f t="shared" si="9"/>
        <v>760</v>
      </c>
      <c r="H30" s="74">
        <f t="shared" si="9"/>
        <v>249</v>
      </c>
      <c r="I30" s="75">
        <f t="shared" si="9"/>
        <v>210</v>
      </c>
      <c r="K30" s="7"/>
      <c r="L30" s="16" t="s">
        <v>13</v>
      </c>
      <c r="M30" s="71">
        <f aca="true" t="shared" si="10" ref="M30:S30">SUM(M22:M25)</f>
        <v>0</v>
      </c>
      <c r="N30" s="66">
        <f t="shared" si="10"/>
        <v>3766</v>
      </c>
      <c r="O30" s="66">
        <f t="shared" si="10"/>
        <v>0</v>
      </c>
      <c r="P30" s="66">
        <f t="shared" si="10"/>
        <v>0</v>
      </c>
      <c r="Q30" s="66">
        <f t="shared" si="10"/>
        <v>2083</v>
      </c>
      <c r="R30" s="66">
        <f t="shared" si="10"/>
        <v>0</v>
      </c>
      <c r="S30" s="67">
        <f t="shared" si="10"/>
        <v>0</v>
      </c>
      <c r="U30" s="7"/>
    </row>
    <row r="31" spans="1:21" ht="16.5" customHeight="1">
      <c r="A31" s="7"/>
      <c r="B31" s="16" t="s">
        <v>14</v>
      </c>
      <c r="C31" s="19">
        <f aca="true" t="shared" si="11" ref="C31:I31">SUM(C23:C25)</f>
        <v>8353</v>
      </c>
      <c r="D31" s="66">
        <f t="shared" si="11"/>
        <v>369</v>
      </c>
      <c r="E31" s="66">
        <f t="shared" si="11"/>
        <v>2497</v>
      </c>
      <c r="F31" s="74">
        <f t="shared" si="11"/>
        <v>0</v>
      </c>
      <c r="G31" s="74">
        <f t="shared" si="11"/>
        <v>760</v>
      </c>
      <c r="H31" s="74">
        <f t="shared" si="11"/>
        <v>0</v>
      </c>
      <c r="I31" s="75">
        <f t="shared" si="11"/>
        <v>210</v>
      </c>
      <c r="K31" s="7"/>
      <c r="L31" s="16" t="s">
        <v>14</v>
      </c>
      <c r="M31" s="71">
        <f aca="true" t="shared" si="12" ref="M31:S31">SUM(M23:M25)</f>
        <v>0</v>
      </c>
      <c r="N31" s="66">
        <f t="shared" si="12"/>
        <v>3766</v>
      </c>
      <c r="O31" s="66">
        <f t="shared" si="12"/>
        <v>0</v>
      </c>
      <c r="P31" s="66">
        <f t="shared" si="12"/>
        <v>0</v>
      </c>
      <c r="Q31" s="66">
        <f t="shared" si="12"/>
        <v>751</v>
      </c>
      <c r="R31" s="66">
        <f t="shared" si="12"/>
        <v>0</v>
      </c>
      <c r="S31" s="67">
        <f t="shared" si="12"/>
        <v>0</v>
      </c>
      <c r="U31" s="7"/>
    </row>
    <row r="32" spans="1:21" ht="16.5" customHeight="1">
      <c r="A32" s="7"/>
      <c r="B32" s="16" t="s">
        <v>15</v>
      </c>
      <c r="C32" s="19">
        <f aca="true" t="shared" si="13" ref="C32:I32">SUM(C24:C25)</f>
        <v>6567</v>
      </c>
      <c r="D32" s="66">
        <f t="shared" si="13"/>
        <v>0</v>
      </c>
      <c r="E32" s="66">
        <f t="shared" si="13"/>
        <v>2162</v>
      </c>
      <c r="F32" s="74">
        <f t="shared" si="13"/>
        <v>0</v>
      </c>
      <c r="G32" s="74">
        <f t="shared" si="13"/>
        <v>639</v>
      </c>
      <c r="H32" s="74">
        <f t="shared" si="13"/>
        <v>0</v>
      </c>
      <c r="I32" s="75">
        <f t="shared" si="13"/>
        <v>0</v>
      </c>
      <c r="K32" s="7"/>
      <c r="L32" s="16" t="s">
        <v>15</v>
      </c>
      <c r="M32" s="71">
        <f aca="true" t="shared" si="14" ref="M32:S32">SUM(M24:M25)</f>
        <v>0</v>
      </c>
      <c r="N32" s="66">
        <f t="shared" si="14"/>
        <v>3766</v>
      </c>
      <c r="O32" s="66">
        <f t="shared" si="14"/>
        <v>0</v>
      </c>
      <c r="P32" s="66">
        <f t="shared" si="14"/>
        <v>0</v>
      </c>
      <c r="Q32" s="66">
        <f t="shared" si="14"/>
        <v>0</v>
      </c>
      <c r="R32" s="66">
        <f t="shared" si="14"/>
        <v>0</v>
      </c>
      <c r="S32" s="67">
        <f t="shared" si="14"/>
        <v>0</v>
      </c>
      <c r="U32" s="7"/>
    </row>
    <row r="33" spans="1:21" ht="6.75" customHeight="1">
      <c r="A33" s="7"/>
      <c r="B33" s="16"/>
      <c r="C33" s="19"/>
      <c r="D33" s="66"/>
      <c r="E33" s="66"/>
      <c r="F33" s="76"/>
      <c r="G33" s="77"/>
      <c r="H33" s="77"/>
      <c r="I33" s="78"/>
      <c r="K33" s="7"/>
      <c r="L33" s="16"/>
      <c r="M33" s="71"/>
      <c r="N33" s="66"/>
      <c r="O33" s="66"/>
      <c r="P33" s="68"/>
      <c r="Q33" s="69"/>
      <c r="R33" s="69"/>
      <c r="S33" s="70"/>
      <c r="U33" s="7"/>
    </row>
    <row r="34" spans="1:21" ht="15" customHeight="1">
      <c r="A34" s="7"/>
      <c r="B34" s="42" t="s">
        <v>25</v>
      </c>
      <c r="C34" s="19">
        <f>SUM(D34:I34)+SUM(M34:S34)</f>
        <v>58438.99999999994</v>
      </c>
      <c r="D34" s="101">
        <v>54850.99999999994</v>
      </c>
      <c r="E34" s="101">
        <v>640</v>
      </c>
      <c r="F34" s="89">
        <v>13</v>
      </c>
      <c r="G34" s="89">
        <v>8</v>
      </c>
      <c r="H34" s="89">
        <v>269.00000000000006</v>
      </c>
      <c r="I34" s="90">
        <v>68</v>
      </c>
      <c r="K34" s="7"/>
      <c r="L34" s="42" t="s">
        <v>25</v>
      </c>
      <c r="M34" s="71">
        <v>0</v>
      </c>
      <c r="N34" s="66" t="s">
        <v>148</v>
      </c>
      <c r="O34" s="66">
        <v>0</v>
      </c>
      <c r="P34" s="68">
        <v>2</v>
      </c>
      <c r="Q34" s="68">
        <v>2079.0000000000014</v>
      </c>
      <c r="R34" s="68">
        <v>67.99999999999999</v>
      </c>
      <c r="S34" s="91">
        <v>441.00000000000017</v>
      </c>
      <c r="U34" s="7"/>
    </row>
    <row r="35" spans="1:21" ht="15">
      <c r="A35" s="7"/>
      <c r="B35" s="16" t="s">
        <v>26</v>
      </c>
      <c r="C35" s="19">
        <f>SUM(D35:I35)+SUM(M35:S35)</f>
        <v>9594.999999999996</v>
      </c>
      <c r="D35" s="66">
        <v>3687.9999999999964</v>
      </c>
      <c r="E35" s="66">
        <v>798.0000000000001</v>
      </c>
      <c r="F35" s="76">
        <v>15</v>
      </c>
      <c r="G35" s="76">
        <v>85</v>
      </c>
      <c r="H35" s="76">
        <v>168</v>
      </c>
      <c r="I35" s="90">
        <v>257</v>
      </c>
      <c r="K35" s="7"/>
      <c r="L35" s="16" t="s">
        <v>26</v>
      </c>
      <c r="M35" s="71">
        <v>0</v>
      </c>
      <c r="N35" s="66">
        <v>14</v>
      </c>
      <c r="O35" s="66">
        <v>0</v>
      </c>
      <c r="P35" s="68" t="s">
        <v>148</v>
      </c>
      <c r="Q35" s="68">
        <v>4383</v>
      </c>
      <c r="R35" s="68">
        <v>169</v>
      </c>
      <c r="S35" s="91">
        <v>18</v>
      </c>
      <c r="U35" s="7"/>
    </row>
    <row r="36" spans="1:21" ht="15">
      <c r="A36" s="7"/>
      <c r="B36" s="16" t="s">
        <v>27</v>
      </c>
      <c r="C36" s="19">
        <f>SUM(D36:I36)+SUM(M36:S36)</f>
        <v>2105</v>
      </c>
      <c r="D36" s="66">
        <v>347</v>
      </c>
      <c r="E36" s="66">
        <v>177</v>
      </c>
      <c r="F36" s="76" t="s">
        <v>148</v>
      </c>
      <c r="G36" s="76" t="s">
        <v>148</v>
      </c>
      <c r="H36" s="76">
        <v>249</v>
      </c>
      <c r="I36" s="90" t="s">
        <v>148</v>
      </c>
      <c r="K36" s="7"/>
      <c r="L36" s="16" t="s">
        <v>27</v>
      </c>
      <c r="M36" s="71">
        <v>0</v>
      </c>
      <c r="N36" s="66" t="s">
        <v>148</v>
      </c>
      <c r="O36" s="66">
        <v>0</v>
      </c>
      <c r="P36" s="68" t="s">
        <v>148</v>
      </c>
      <c r="Q36" s="68">
        <v>1332</v>
      </c>
      <c r="R36" s="68" t="s">
        <v>148</v>
      </c>
      <c r="S36" s="91" t="s">
        <v>148</v>
      </c>
      <c r="U36" s="7"/>
    </row>
    <row r="37" spans="2:19" ht="15">
      <c r="B37" s="17" t="s">
        <v>28</v>
      </c>
      <c r="C37" s="18">
        <f>SUM(D37:I37)+SUM(M37:S37)</f>
        <v>8353</v>
      </c>
      <c r="D37" s="95">
        <v>369</v>
      </c>
      <c r="E37" s="95">
        <v>2497</v>
      </c>
      <c r="F37" s="93" t="s">
        <v>148</v>
      </c>
      <c r="G37" s="93">
        <v>760</v>
      </c>
      <c r="H37" s="93" t="s">
        <v>148</v>
      </c>
      <c r="I37" s="94">
        <v>210</v>
      </c>
      <c r="L37" s="17" t="s">
        <v>28</v>
      </c>
      <c r="M37" s="81">
        <v>0</v>
      </c>
      <c r="N37" s="95">
        <v>3766</v>
      </c>
      <c r="O37" s="95">
        <v>0</v>
      </c>
      <c r="P37" s="96" t="s">
        <v>148</v>
      </c>
      <c r="Q37" s="97">
        <v>751</v>
      </c>
      <c r="R37" s="97" t="s">
        <v>148</v>
      </c>
      <c r="S37" s="98" t="s">
        <v>148</v>
      </c>
    </row>
    <row r="38" spans="13:19" ht="6.75" customHeight="1">
      <c r="M38" s="73"/>
      <c r="N38" s="73"/>
      <c r="O38" s="73"/>
      <c r="P38" s="73"/>
      <c r="Q38" s="73"/>
      <c r="R38" s="73"/>
      <c r="S38" s="73"/>
    </row>
    <row r="39" spans="2:12" ht="12" customHeight="1">
      <c r="B39" s="31"/>
      <c r="L39" s="53" t="s">
        <v>78</v>
      </c>
    </row>
    <row r="40" spans="2:12" ht="12" customHeight="1">
      <c r="B40" s="31"/>
      <c r="L40" s="53" t="s">
        <v>96</v>
      </c>
    </row>
  </sheetData>
  <sheetProtection/>
  <mergeCells count="4">
    <mergeCell ref="C5:I5"/>
    <mergeCell ref="M5:S5"/>
    <mergeCell ref="C7:I7"/>
    <mergeCell ref="M7:S7"/>
  </mergeCells>
  <printOptions/>
  <pageMargins left="0.5905511811023623" right="0.3937007874015748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&amp;CIV-1-&amp;P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40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1.7109375" style="1" customWidth="1"/>
    <col min="32" max="32" width="15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44" t="s">
        <v>110</v>
      </c>
      <c r="K1" s="7"/>
      <c r="L1" s="7"/>
      <c r="M1" s="7"/>
      <c r="N1" s="7"/>
      <c r="O1" s="7"/>
      <c r="P1" s="7"/>
      <c r="S1" s="45" t="s">
        <v>111</v>
      </c>
      <c r="U1" s="7"/>
      <c r="V1" s="7"/>
      <c r="W1" s="7"/>
      <c r="X1" s="7"/>
      <c r="Y1" s="7"/>
      <c r="Z1" s="7"/>
      <c r="AC1" s="44" t="s">
        <v>110</v>
      </c>
      <c r="AE1" s="7"/>
      <c r="AF1" s="7"/>
      <c r="AG1" s="7"/>
      <c r="AH1" s="7"/>
      <c r="AI1" s="7"/>
      <c r="AJ1" s="7"/>
      <c r="AM1" s="45" t="s">
        <v>111</v>
      </c>
    </row>
    <row r="2" spans="1:36" ht="15" customHeight="1">
      <c r="A2" s="7"/>
      <c r="B2" s="46" t="s">
        <v>112</v>
      </c>
      <c r="C2" s="46"/>
      <c r="D2" s="46"/>
      <c r="E2" s="46"/>
      <c r="F2" s="46"/>
      <c r="K2" s="7"/>
      <c r="L2" s="46" t="s">
        <v>112</v>
      </c>
      <c r="M2" s="46"/>
      <c r="N2" s="46"/>
      <c r="O2" s="46"/>
      <c r="P2" s="46"/>
      <c r="U2" s="7"/>
      <c r="V2" s="46" t="s">
        <v>113</v>
      </c>
      <c r="W2" s="46"/>
      <c r="X2" s="46"/>
      <c r="Y2" s="46"/>
      <c r="Z2" s="46"/>
      <c r="AE2" s="7"/>
      <c r="AF2" s="46" t="s">
        <v>113</v>
      </c>
      <c r="AG2" s="46"/>
      <c r="AH2" s="46"/>
      <c r="AI2" s="46"/>
      <c r="AJ2" s="46"/>
    </row>
    <row r="3" spans="1:36" ht="15" customHeight="1">
      <c r="A3" s="7"/>
      <c r="B3" s="46" t="s">
        <v>164</v>
      </c>
      <c r="C3" s="46"/>
      <c r="D3" s="46"/>
      <c r="E3" s="46"/>
      <c r="F3" s="46"/>
      <c r="K3" s="7"/>
      <c r="L3" s="46" t="s">
        <v>164</v>
      </c>
      <c r="M3" s="46"/>
      <c r="N3" s="46"/>
      <c r="O3" s="46"/>
      <c r="P3" s="46"/>
      <c r="U3" s="7"/>
      <c r="V3" s="46" t="s">
        <v>164</v>
      </c>
      <c r="W3" s="46"/>
      <c r="X3" s="46"/>
      <c r="Y3" s="46"/>
      <c r="Z3" s="46"/>
      <c r="AE3" s="7"/>
      <c r="AF3" s="46" t="s">
        <v>164</v>
      </c>
      <c r="AG3" s="46"/>
      <c r="AH3" s="46"/>
      <c r="AI3" s="46"/>
      <c r="AJ3" s="46"/>
    </row>
    <row r="4" spans="1:36" ht="15" customHeight="1">
      <c r="A4" s="7"/>
      <c r="B4" s="46"/>
      <c r="C4" s="46"/>
      <c r="D4" s="46"/>
      <c r="E4" s="46"/>
      <c r="F4" s="46"/>
      <c r="K4" s="7"/>
      <c r="L4" s="46"/>
      <c r="M4" s="46"/>
      <c r="N4" s="46"/>
      <c r="O4" s="46"/>
      <c r="P4" s="46"/>
      <c r="U4" s="7"/>
      <c r="V4" s="46"/>
      <c r="W4" s="46"/>
      <c r="X4" s="46"/>
      <c r="Y4" s="46"/>
      <c r="Z4" s="46"/>
      <c r="AE4" s="7"/>
      <c r="AF4" s="46"/>
      <c r="AG4" s="46"/>
      <c r="AH4" s="46"/>
      <c r="AI4" s="46"/>
      <c r="AJ4" s="46"/>
    </row>
    <row r="5" spans="1:39" ht="15" customHeight="1">
      <c r="A5" s="7"/>
      <c r="B5" s="22"/>
      <c r="C5" s="105" t="s">
        <v>114</v>
      </c>
      <c r="D5" s="106"/>
      <c r="E5" s="106"/>
      <c r="F5" s="106"/>
      <c r="G5" s="106"/>
      <c r="H5" s="106"/>
      <c r="I5" s="107"/>
      <c r="K5" s="7"/>
      <c r="L5" s="22"/>
      <c r="M5" s="105" t="s">
        <v>114</v>
      </c>
      <c r="N5" s="106"/>
      <c r="O5" s="106"/>
      <c r="P5" s="106"/>
      <c r="Q5" s="106"/>
      <c r="R5" s="106"/>
      <c r="S5" s="107"/>
      <c r="U5" s="7"/>
      <c r="V5" s="22"/>
      <c r="W5" s="105" t="s">
        <v>114</v>
      </c>
      <c r="X5" s="106"/>
      <c r="Y5" s="106"/>
      <c r="Z5" s="106"/>
      <c r="AA5" s="106"/>
      <c r="AB5" s="106"/>
      <c r="AC5" s="107"/>
      <c r="AE5" s="7"/>
      <c r="AF5" s="22"/>
      <c r="AG5" s="105" t="s">
        <v>114</v>
      </c>
      <c r="AH5" s="106"/>
      <c r="AI5" s="106"/>
      <c r="AJ5" s="106"/>
      <c r="AK5" s="106"/>
      <c r="AL5" s="106"/>
      <c r="AM5" s="107"/>
    </row>
    <row r="6" spans="1:39" ht="62.25" customHeight="1">
      <c r="A6" s="7"/>
      <c r="B6" s="20" t="s">
        <v>115</v>
      </c>
      <c r="C6" s="47" t="s">
        <v>116</v>
      </c>
      <c r="D6" s="48" t="s">
        <v>117</v>
      </c>
      <c r="E6" s="49" t="s">
        <v>118</v>
      </c>
      <c r="F6" s="30" t="s">
        <v>119</v>
      </c>
      <c r="G6" s="50" t="s">
        <v>120</v>
      </c>
      <c r="H6" s="50" t="s">
        <v>121</v>
      </c>
      <c r="I6" s="51" t="s">
        <v>122</v>
      </c>
      <c r="K6" s="7"/>
      <c r="L6" s="20" t="s">
        <v>115</v>
      </c>
      <c r="M6" s="47" t="s">
        <v>123</v>
      </c>
      <c r="N6" s="48" t="s">
        <v>124</v>
      </c>
      <c r="O6" s="49" t="s">
        <v>125</v>
      </c>
      <c r="P6" s="30" t="s">
        <v>126</v>
      </c>
      <c r="Q6" s="50" t="s">
        <v>127</v>
      </c>
      <c r="R6" s="50" t="s">
        <v>128</v>
      </c>
      <c r="S6" s="51" t="s">
        <v>129</v>
      </c>
      <c r="U6" s="7"/>
      <c r="V6" s="20" t="s">
        <v>115</v>
      </c>
      <c r="W6" s="47" t="s">
        <v>116</v>
      </c>
      <c r="X6" s="48" t="s">
        <v>117</v>
      </c>
      <c r="Y6" s="49" t="s">
        <v>118</v>
      </c>
      <c r="Z6" s="30" t="s">
        <v>119</v>
      </c>
      <c r="AA6" s="50" t="s">
        <v>120</v>
      </c>
      <c r="AB6" s="50" t="s">
        <v>121</v>
      </c>
      <c r="AC6" s="51" t="s">
        <v>122</v>
      </c>
      <c r="AE6" s="7"/>
      <c r="AF6" s="20" t="s">
        <v>115</v>
      </c>
      <c r="AG6" s="47" t="s">
        <v>123</v>
      </c>
      <c r="AH6" s="48" t="s">
        <v>124</v>
      </c>
      <c r="AI6" s="49" t="s">
        <v>130</v>
      </c>
      <c r="AJ6" s="30" t="s">
        <v>126</v>
      </c>
      <c r="AK6" s="50" t="s">
        <v>131</v>
      </c>
      <c r="AL6" s="50" t="s">
        <v>128</v>
      </c>
      <c r="AM6" s="51" t="s">
        <v>129</v>
      </c>
    </row>
    <row r="7" spans="1:39" ht="15" customHeight="1">
      <c r="A7" s="7"/>
      <c r="B7" s="21"/>
      <c r="C7" s="108" t="s">
        <v>83</v>
      </c>
      <c r="D7" s="109"/>
      <c r="E7" s="109"/>
      <c r="F7" s="109"/>
      <c r="G7" s="109"/>
      <c r="H7" s="109"/>
      <c r="I7" s="110"/>
      <c r="K7" s="7"/>
      <c r="L7" s="21"/>
      <c r="M7" s="108" t="s">
        <v>83</v>
      </c>
      <c r="N7" s="109"/>
      <c r="O7" s="109"/>
      <c r="P7" s="109"/>
      <c r="Q7" s="109"/>
      <c r="R7" s="109"/>
      <c r="S7" s="110"/>
      <c r="U7" s="7"/>
      <c r="V7" s="21"/>
      <c r="W7" s="108" t="s">
        <v>132</v>
      </c>
      <c r="X7" s="109"/>
      <c r="Y7" s="109"/>
      <c r="Z7" s="109"/>
      <c r="AA7" s="109"/>
      <c r="AB7" s="109"/>
      <c r="AC7" s="110"/>
      <c r="AE7" s="7"/>
      <c r="AF7" s="21"/>
      <c r="AG7" s="108" t="s">
        <v>132</v>
      </c>
      <c r="AH7" s="109"/>
      <c r="AI7" s="109"/>
      <c r="AJ7" s="109"/>
      <c r="AK7" s="109"/>
      <c r="AL7" s="109"/>
      <c r="AM7" s="110"/>
    </row>
    <row r="8" spans="1:39" ht="6.75" customHeight="1">
      <c r="A8" s="7"/>
      <c r="B8" s="16"/>
      <c r="C8" s="19"/>
      <c r="D8" s="6"/>
      <c r="E8" s="6"/>
      <c r="F8" s="25"/>
      <c r="G8" s="26"/>
      <c r="H8" s="26"/>
      <c r="I8" s="27"/>
      <c r="K8" s="7"/>
      <c r="L8" s="16"/>
      <c r="M8" s="19"/>
      <c r="N8" s="6"/>
      <c r="O8" s="6"/>
      <c r="P8" s="25"/>
      <c r="Q8" s="26"/>
      <c r="R8" s="26"/>
      <c r="S8" s="27"/>
      <c r="U8" s="7"/>
      <c r="V8" s="16"/>
      <c r="W8" s="19"/>
      <c r="X8" s="6"/>
      <c r="Y8" s="6"/>
      <c r="Z8" s="25"/>
      <c r="AA8" s="26"/>
      <c r="AB8" s="26"/>
      <c r="AC8" s="27"/>
      <c r="AE8" s="7"/>
      <c r="AF8" s="16"/>
      <c r="AG8" s="19"/>
      <c r="AH8" s="6"/>
      <c r="AI8" s="6"/>
      <c r="AJ8" s="25"/>
      <c r="AK8" s="26"/>
      <c r="AL8" s="26"/>
      <c r="AM8" s="27"/>
    </row>
    <row r="9" spans="1:39" ht="15">
      <c r="A9" s="7"/>
      <c r="B9" s="16" t="s">
        <v>116</v>
      </c>
      <c r="C9" s="19">
        <f aca="true" t="shared" si="0" ref="C9:I9">SUM(C11:C25)</f>
        <v>78492</v>
      </c>
      <c r="D9" s="74">
        <f t="shared" si="0"/>
        <v>59255</v>
      </c>
      <c r="E9" s="74">
        <f t="shared" si="0"/>
        <v>4112</v>
      </c>
      <c r="F9" s="74">
        <f t="shared" si="0"/>
        <v>28</v>
      </c>
      <c r="G9" s="74">
        <f t="shared" si="0"/>
        <v>853</v>
      </c>
      <c r="H9" s="74">
        <f t="shared" si="0"/>
        <v>686</v>
      </c>
      <c r="I9" s="75">
        <f t="shared" si="0"/>
        <v>535</v>
      </c>
      <c r="K9" s="7"/>
      <c r="L9" s="16" t="s">
        <v>116</v>
      </c>
      <c r="M9" s="71">
        <f aca="true" t="shared" si="1" ref="M9:S9">SUM(M11:M25)</f>
        <v>0</v>
      </c>
      <c r="N9" s="66">
        <f t="shared" si="1"/>
        <v>3780</v>
      </c>
      <c r="O9" s="66">
        <f t="shared" si="1"/>
        <v>0</v>
      </c>
      <c r="P9" s="66">
        <f t="shared" si="1"/>
        <v>2</v>
      </c>
      <c r="Q9" s="66">
        <f t="shared" si="1"/>
        <v>8545</v>
      </c>
      <c r="R9" s="66">
        <f t="shared" si="1"/>
        <v>237</v>
      </c>
      <c r="S9" s="67">
        <f t="shared" si="1"/>
        <v>459</v>
      </c>
      <c r="U9" s="7"/>
      <c r="V9" s="52" t="s">
        <v>116</v>
      </c>
      <c r="W9" s="37">
        <f>C9/$C$9*100</f>
        <v>100</v>
      </c>
      <c r="X9" s="35">
        <f aca="true" t="shared" si="2" ref="X9:AC9">D9/$C$9*100</f>
        <v>75.49176986189676</v>
      </c>
      <c r="Y9" s="35">
        <f t="shared" si="2"/>
        <v>5.238750445905315</v>
      </c>
      <c r="Z9" s="35">
        <f t="shared" si="2"/>
        <v>0.03567242521530857</v>
      </c>
      <c r="AA9" s="35">
        <f t="shared" si="2"/>
        <v>1.0867349538806503</v>
      </c>
      <c r="AB9" s="35">
        <f t="shared" si="2"/>
        <v>0.8739744177750599</v>
      </c>
      <c r="AC9" s="36">
        <f t="shared" si="2"/>
        <v>0.6815981246496459</v>
      </c>
      <c r="AE9" s="7"/>
      <c r="AF9" s="16" t="s">
        <v>116</v>
      </c>
      <c r="AG9" s="37">
        <f aca="true" t="shared" si="3" ref="AG9:AM9">M9/$C$9*100</f>
        <v>0</v>
      </c>
      <c r="AH9" s="35">
        <f t="shared" si="3"/>
        <v>4.815777404066656</v>
      </c>
      <c r="AI9" s="35">
        <f t="shared" si="3"/>
        <v>0</v>
      </c>
      <c r="AJ9" s="35">
        <f t="shared" si="3"/>
        <v>0.0025480303725220407</v>
      </c>
      <c r="AK9" s="35">
        <f t="shared" si="3"/>
        <v>10.886459766600417</v>
      </c>
      <c r="AL9" s="35">
        <f t="shared" si="3"/>
        <v>0.3019415991438618</v>
      </c>
      <c r="AM9" s="36">
        <f t="shared" si="3"/>
        <v>0.5847729704938083</v>
      </c>
    </row>
    <row r="10" spans="1:39" ht="6.75" customHeight="1">
      <c r="A10" s="7"/>
      <c r="B10" s="16"/>
      <c r="C10" s="19"/>
      <c r="D10" s="74"/>
      <c r="E10" s="74"/>
      <c r="F10" s="76"/>
      <c r="G10" s="77"/>
      <c r="H10" s="77"/>
      <c r="I10" s="78"/>
      <c r="K10" s="7"/>
      <c r="L10" s="16"/>
      <c r="M10" s="71"/>
      <c r="N10" s="66"/>
      <c r="O10" s="66"/>
      <c r="P10" s="68"/>
      <c r="Q10" s="69"/>
      <c r="R10" s="69"/>
      <c r="S10" s="70"/>
      <c r="U10" s="7"/>
      <c r="V10" s="16"/>
      <c r="W10" s="19"/>
      <c r="X10" s="6"/>
      <c r="Y10" s="6"/>
      <c r="Z10" s="23"/>
      <c r="AA10" s="24"/>
      <c r="AB10" s="24"/>
      <c r="AC10" s="29"/>
      <c r="AE10" s="7"/>
      <c r="AF10" s="16"/>
      <c r="AG10" s="19"/>
      <c r="AH10" s="6"/>
      <c r="AI10" s="6"/>
      <c r="AJ10" s="23"/>
      <c r="AK10" s="24"/>
      <c r="AL10" s="24"/>
      <c r="AM10" s="29"/>
    </row>
    <row r="11" spans="1:39" ht="15">
      <c r="A11" s="7"/>
      <c r="B11" s="16" t="s">
        <v>9</v>
      </c>
      <c r="C11" s="19">
        <f>SUM(D11:I11)+SUM(M11:S11)</f>
        <v>14428</v>
      </c>
      <c r="D11" s="74">
        <v>13911</v>
      </c>
      <c r="E11" s="74">
        <v>25</v>
      </c>
      <c r="F11" s="74" t="s">
        <v>148</v>
      </c>
      <c r="G11" s="88" t="s">
        <v>148</v>
      </c>
      <c r="H11" s="74">
        <v>104</v>
      </c>
      <c r="I11" s="75">
        <v>2</v>
      </c>
      <c r="K11" s="7"/>
      <c r="L11" s="16" t="s">
        <v>9</v>
      </c>
      <c r="M11" s="71">
        <v>0</v>
      </c>
      <c r="N11" s="66" t="s">
        <v>148</v>
      </c>
      <c r="O11" s="66">
        <v>0</v>
      </c>
      <c r="P11" s="66" t="s">
        <v>148</v>
      </c>
      <c r="Q11" s="66">
        <v>9</v>
      </c>
      <c r="R11" s="66">
        <v>9</v>
      </c>
      <c r="S11" s="67">
        <v>368</v>
      </c>
      <c r="U11" s="7"/>
      <c r="V11" s="16" t="s">
        <v>9</v>
      </c>
      <c r="W11" s="37">
        <f aca="true" t="shared" si="4" ref="W11:W25">C11/$C$9*100</f>
        <v>18.381491107374</v>
      </c>
      <c r="X11" s="35">
        <f aca="true" t="shared" si="5" ref="X11:X25">D11/$C$9*100</f>
        <v>17.72282525607705</v>
      </c>
      <c r="Y11" s="35">
        <f aca="true" t="shared" si="6" ref="Y11:Y25">E11/$C$9*100</f>
        <v>0.031850379656525506</v>
      </c>
      <c r="Z11" s="35">
        <f aca="true" t="shared" si="7" ref="Z11:Z25">F11/$C$9*100</f>
        <v>0</v>
      </c>
      <c r="AA11" s="35">
        <f aca="true" t="shared" si="8" ref="AA11:AA25">G11/$C$9*100</f>
        <v>0</v>
      </c>
      <c r="AB11" s="35">
        <f aca="true" t="shared" si="9" ref="AB11:AB25">H11/$C$9*100</f>
        <v>0.13249757937114612</v>
      </c>
      <c r="AC11" s="36">
        <f aca="true" t="shared" si="10" ref="AC11:AC25">I11/$C$9*100</f>
        <v>0.0025480303725220407</v>
      </c>
      <c r="AE11" s="7"/>
      <c r="AF11" s="16" t="s">
        <v>9</v>
      </c>
      <c r="AG11" s="37">
        <f aca="true" t="shared" si="11" ref="AG11:AG25">M11/$C$9*100</f>
        <v>0</v>
      </c>
      <c r="AH11" s="35">
        <f aca="true" t="shared" si="12" ref="AH11:AH25">N11/$C$9*100</f>
        <v>0</v>
      </c>
      <c r="AI11" s="35">
        <f aca="true" t="shared" si="13" ref="AI11:AI25">O11/$C$9*100</f>
        <v>0</v>
      </c>
      <c r="AJ11" s="35">
        <f aca="true" t="shared" si="14" ref="AJ11:AJ25">P11/$C$9*100</f>
        <v>0</v>
      </c>
      <c r="AK11" s="35">
        <f aca="true" t="shared" si="15" ref="AK11:AK25">Q11/$C$9*100</f>
        <v>0.011466136676349182</v>
      </c>
      <c r="AL11" s="35">
        <f aca="true" t="shared" si="16" ref="AL11:AL25">R11/$C$9*100</f>
        <v>0.011466136676349182</v>
      </c>
      <c r="AM11" s="36">
        <f aca="true" t="shared" si="17" ref="AM11:AM25">S11/$C$9*100</f>
        <v>0.4688375885440554</v>
      </c>
    </row>
    <row r="12" spans="1:39" ht="15">
      <c r="A12" s="7"/>
      <c r="B12" s="16">
        <v>2</v>
      </c>
      <c r="C12" s="19">
        <f aca="true" t="shared" si="18" ref="C12:C25">SUM(D12:I12)+SUM(M12:S12)</f>
        <v>23598</v>
      </c>
      <c r="D12" s="74">
        <v>23344</v>
      </c>
      <c r="E12" s="74">
        <v>122</v>
      </c>
      <c r="F12" s="74" t="s">
        <v>148</v>
      </c>
      <c r="G12" s="88" t="s">
        <v>148</v>
      </c>
      <c r="H12" s="74">
        <v>72</v>
      </c>
      <c r="I12" s="75" t="s">
        <v>148</v>
      </c>
      <c r="K12" s="7"/>
      <c r="L12" s="16">
        <v>2</v>
      </c>
      <c r="M12" s="71">
        <v>0</v>
      </c>
      <c r="N12" s="66" t="s">
        <v>148</v>
      </c>
      <c r="O12" s="66">
        <v>0</v>
      </c>
      <c r="P12" s="66">
        <v>2</v>
      </c>
      <c r="Q12" s="66">
        <v>46</v>
      </c>
      <c r="R12" s="66">
        <v>6</v>
      </c>
      <c r="S12" s="67">
        <v>6</v>
      </c>
      <c r="U12" s="7"/>
      <c r="V12" s="16">
        <v>2</v>
      </c>
      <c r="W12" s="37">
        <f t="shared" si="4"/>
        <v>30.064210365387556</v>
      </c>
      <c r="X12" s="35">
        <f t="shared" si="5"/>
        <v>29.74061050807726</v>
      </c>
      <c r="Y12" s="35">
        <f t="shared" si="6"/>
        <v>0.15542985272384446</v>
      </c>
      <c r="Z12" s="35">
        <f t="shared" si="7"/>
        <v>0</v>
      </c>
      <c r="AA12" s="35">
        <f t="shared" si="8"/>
        <v>0</v>
      </c>
      <c r="AB12" s="35">
        <f t="shared" si="9"/>
        <v>0.09172909341079345</v>
      </c>
      <c r="AC12" s="36">
        <f t="shared" si="10"/>
        <v>0</v>
      </c>
      <c r="AE12" s="7"/>
      <c r="AF12" s="16">
        <v>2</v>
      </c>
      <c r="AG12" s="37">
        <f t="shared" si="11"/>
        <v>0</v>
      </c>
      <c r="AH12" s="35">
        <f t="shared" si="12"/>
        <v>0</v>
      </c>
      <c r="AI12" s="35">
        <f t="shared" si="13"/>
        <v>0</v>
      </c>
      <c r="AJ12" s="35">
        <f t="shared" si="14"/>
        <v>0.0025480303725220407</v>
      </c>
      <c r="AK12" s="35">
        <f t="shared" si="15"/>
        <v>0.05860469856800692</v>
      </c>
      <c r="AL12" s="35">
        <f t="shared" si="16"/>
        <v>0.007644091117566121</v>
      </c>
      <c r="AM12" s="36">
        <f t="shared" si="17"/>
        <v>0.007644091117566121</v>
      </c>
    </row>
    <row r="13" spans="1:39" ht="15">
      <c r="A13" s="7"/>
      <c r="B13" s="16">
        <v>3</v>
      </c>
      <c r="C13" s="19">
        <f t="shared" si="18"/>
        <v>8010</v>
      </c>
      <c r="D13" s="74">
        <v>7791</v>
      </c>
      <c r="E13" s="74">
        <v>87</v>
      </c>
      <c r="F13" s="74" t="s">
        <v>148</v>
      </c>
      <c r="G13" s="88" t="s">
        <v>148</v>
      </c>
      <c r="H13" s="74">
        <v>12</v>
      </c>
      <c r="I13" s="75" t="s">
        <v>148</v>
      </c>
      <c r="K13" s="7"/>
      <c r="L13" s="16">
        <v>3</v>
      </c>
      <c r="M13" s="71">
        <v>0</v>
      </c>
      <c r="N13" s="66" t="s">
        <v>148</v>
      </c>
      <c r="O13" s="66">
        <v>0</v>
      </c>
      <c r="P13" s="66" t="s">
        <v>148</v>
      </c>
      <c r="Q13" s="66">
        <v>93</v>
      </c>
      <c r="R13" s="66">
        <v>12</v>
      </c>
      <c r="S13" s="67">
        <v>15</v>
      </c>
      <c r="U13" s="7"/>
      <c r="V13" s="16">
        <v>3</v>
      </c>
      <c r="W13" s="37">
        <f t="shared" si="4"/>
        <v>10.204861641950771</v>
      </c>
      <c r="X13" s="35">
        <f t="shared" si="5"/>
        <v>9.925852316159608</v>
      </c>
      <c r="Y13" s="35">
        <f t="shared" si="6"/>
        <v>0.11083932120470877</v>
      </c>
      <c r="Z13" s="35">
        <f t="shared" si="7"/>
        <v>0</v>
      </c>
      <c r="AA13" s="35">
        <f t="shared" si="8"/>
        <v>0</v>
      </c>
      <c r="AB13" s="35">
        <f t="shared" si="9"/>
        <v>0.015288182235132243</v>
      </c>
      <c r="AC13" s="36">
        <f t="shared" si="10"/>
        <v>0</v>
      </c>
      <c r="AE13" s="7"/>
      <c r="AF13" s="16">
        <v>3</v>
      </c>
      <c r="AG13" s="37">
        <f t="shared" si="11"/>
        <v>0</v>
      </c>
      <c r="AH13" s="35">
        <f t="shared" si="12"/>
        <v>0</v>
      </c>
      <c r="AI13" s="35">
        <f t="shared" si="13"/>
        <v>0</v>
      </c>
      <c r="AJ13" s="35">
        <f t="shared" si="14"/>
        <v>0</v>
      </c>
      <c r="AK13" s="35">
        <f t="shared" si="15"/>
        <v>0.11848341232227488</v>
      </c>
      <c r="AL13" s="35">
        <f t="shared" si="16"/>
        <v>0.015288182235132243</v>
      </c>
      <c r="AM13" s="36">
        <f t="shared" si="17"/>
        <v>0.019110227793915305</v>
      </c>
    </row>
    <row r="14" spans="1:39" ht="15">
      <c r="A14" s="7"/>
      <c r="B14" s="16">
        <v>4</v>
      </c>
      <c r="C14" s="19">
        <f t="shared" si="18"/>
        <v>4104</v>
      </c>
      <c r="D14" s="74">
        <v>3844</v>
      </c>
      <c r="E14" s="74">
        <v>84</v>
      </c>
      <c r="F14" s="74" t="s">
        <v>148</v>
      </c>
      <c r="G14" s="88" t="s">
        <v>148</v>
      </c>
      <c r="H14" s="74">
        <v>8</v>
      </c>
      <c r="I14" s="75" t="s">
        <v>148</v>
      </c>
      <c r="K14" s="7"/>
      <c r="L14" s="16">
        <v>4</v>
      </c>
      <c r="M14" s="71">
        <v>0</v>
      </c>
      <c r="N14" s="66" t="s">
        <v>148</v>
      </c>
      <c r="O14" s="66">
        <v>0</v>
      </c>
      <c r="P14" s="66" t="s">
        <v>148</v>
      </c>
      <c r="Q14" s="66">
        <v>140</v>
      </c>
      <c r="R14" s="66">
        <v>20</v>
      </c>
      <c r="S14" s="67">
        <v>8</v>
      </c>
      <c r="U14" s="7"/>
      <c r="V14" s="16">
        <v>4</v>
      </c>
      <c r="W14" s="37">
        <f t="shared" si="4"/>
        <v>5.228558324415227</v>
      </c>
      <c r="X14" s="35">
        <f t="shared" si="5"/>
        <v>4.897314375987362</v>
      </c>
      <c r="Y14" s="35">
        <f t="shared" si="6"/>
        <v>0.10701727564592571</v>
      </c>
      <c r="Z14" s="35">
        <f t="shared" si="7"/>
        <v>0</v>
      </c>
      <c r="AA14" s="35">
        <f t="shared" si="8"/>
        <v>0</v>
      </c>
      <c r="AB14" s="35">
        <f t="shared" si="9"/>
        <v>0.010192121490088163</v>
      </c>
      <c r="AC14" s="36">
        <f t="shared" si="10"/>
        <v>0</v>
      </c>
      <c r="AE14" s="7"/>
      <c r="AF14" s="16">
        <v>4</v>
      </c>
      <c r="AG14" s="37">
        <f t="shared" si="11"/>
        <v>0</v>
      </c>
      <c r="AH14" s="35">
        <f t="shared" si="12"/>
        <v>0</v>
      </c>
      <c r="AI14" s="35">
        <f t="shared" si="13"/>
        <v>0</v>
      </c>
      <c r="AJ14" s="35">
        <f t="shared" si="14"/>
        <v>0</v>
      </c>
      <c r="AK14" s="35">
        <f t="shared" si="15"/>
        <v>0.17836212607654284</v>
      </c>
      <c r="AL14" s="35">
        <f t="shared" si="16"/>
        <v>0.025480303725220404</v>
      </c>
      <c r="AM14" s="36">
        <f t="shared" si="17"/>
        <v>0.010192121490088163</v>
      </c>
    </row>
    <row r="15" spans="1:39" ht="15">
      <c r="A15" s="7"/>
      <c r="B15" s="16" t="s">
        <v>133</v>
      </c>
      <c r="C15" s="19">
        <f>SUM(D15:I15)+SUM(M15:S15)</f>
        <v>2360</v>
      </c>
      <c r="D15" s="74">
        <v>2115</v>
      </c>
      <c r="E15" s="74">
        <v>60</v>
      </c>
      <c r="F15" s="74" t="s">
        <v>148</v>
      </c>
      <c r="G15" s="88" t="s">
        <v>148</v>
      </c>
      <c r="H15" s="74">
        <v>20</v>
      </c>
      <c r="I15" s="75">
        <v>5</v>
      </c>
      <c r="K15" s="7"/>
      <c r="L15" s="16" t="s">
        <v>133</v>
      </c>
      <c r="M15" s="71">
        <v>0</v>
      </c>
      <c r="N15" s="66" t="s">
        <v>148</v>
      </c>
      <c r="O15" s="66">
        <v>0</v>
      </c>
      <c r="P15" s="66" t="s">
        <v>148</v>
      </c>
      <c r="Q15" s="66">
        <v>140</v>
      </c>
      <c r="R15" s="66">
        <v>15</v>
      </c>
      <c r="S15" s="67">
        <v>5</v>
      </c>
      <c r="U15" s="7"/>
      <c r="V15" s="16" t="s">
        <v>133</v>
      </c>
      <c r="W15" s="37">
        <f t="shared" si="4"/>
        <v>3.006675839576008</v>
      </c>
      <c r="X15" s="35">
        <f t="shared" si="5"/>
        <v>2.6945421189420578</v>
      </c>
      <c r="Y15" s="35">
        <f t="shared" si="6"/>
        <v>0.07644091117566122</v>
      </c>
      <c r="Z15" s="35">
        <f t="shared" si="7"/>
        <v>0</v>
      </c>
      <c r="AA15" s="35">
        <f t="shared" si="8"/>
        <v>0</v>
      </c>
      <c r="AB15" s="35">
        <f t="shared" si="9"/>
        <v>0.025480303725220404</v>
      </c>
      <c r="AC15" s="36">
        <f t="shared" si="10"/>
        <v>0.006370075931305101</v>
      </c>
      <c r="AE15" s="7"/>
      <c r="AF15" s="16" t="s">
        <v>133</v>
      </c>
      <c r="AG15" s="37">
        <f t="shared" si="11"/>
        <v>0</v>
      </c>
      <c r="AH15" s="35">
        <f t="shared" si="12"/>
        <v>0</v>
      </c>
      <c r="AI15" s="35">
        <f t="shared" si="13"/>
        <v>0</v>
      </c>
      <c r="AJ15" s="35">
        <f t="shared" si="14"/>
        <v>0</v>
      </c>
      <c r="AK15" s="35">
        <f t="shared" si="15"/>
        <v>0.17836212607654284</v>
      </c>
      <c r="AL15" s="35">
        <f t="shared" si="16"/>
        <v>0.019110227793915305</v>
      </c>
      <c r="AM15" s="36">
        <f t="shared" si="17"/>
        <v>0.006370075931305101</v>
      </c>
    </row>
    <row r="16" spans="1:39" ht="15">
      <c r="A16" s="7"/>
      <c r="B16" s="16" t="s">
        <v>134</v>
      </c>
      <c r="C16" s="19">
        <f t="shared" si="18"/>
        <v>1650</v>
      </c>
      <c r="D16" s="74">
        <v>1338</v>
      </c>
      <c r="E16" s="74">
        <v>66</v>
      </c>
      <c r="F16" s="74">
        <v>6</v>
      </c>
      <c r="G16" s="88" t="s">
        <v>148</v>
      </c>
      <c r="H16" s="74">
        <v>18</v>
      </c>
      <c r="I16" s="75" t="s">
        <v>148</v>
      </c>
      <c r="K16" s="7"/>
      <c r="L16" s="16" t="s">
        <v>134</v>
      </c>
      <c r="M16" s="71">
        <v>0</v>
      </c>
      <c r="N16" s="66" t="s">
        <v>148</v>
      </c>
      <c r="O16" s="66">
        <v>0</v>
      </c>
      <c r="P16" s="66" t="s">
        <v>148</v>
      </c>
      <c r="Q16" s="66">
        <v>216</v>
      </c>
      <c r="R16" s="66">
        <v>6</v>
      </c>
      <c r="S16" s="67" t="s">
        <v>148</v>
      </c>
      <c r="U16" s="7"/>
      <c r="V16" s="16" t="s">
        <v>134</v>
      </c>
      <c r="W16" s="37">
        <f t="shared" si="4"/>
        <v>2.1021250573306833</v>
      </c>
      <c r="X16" s="35">
        <f t="shared" si="5"/>
        <v>1.704632319217245</v>
      </c>
      <c r="Y16" s="35">
        <f t="shared" si="6"/>
        <v>0.08408500229322734</v>
      </c>
      <c r="Z16" s="35">
        <f t="shared" si="7"/>
        <v>0.007644091117566121</v>
      </c>
      <c r="AA16" s="35">
        <f t="shared" si="8"/>
        <v>0</v>
      </c>
      <c r="AB16" s="35">
        <f t="shared" si="9"/>
        <v>0.022932273352698363</v>
      </c>
      <c r="AC16" s="36">
        <f t="shared" si="10"/>
        <v>0</v>
      </c>
      <c r="AE16" s="7"/>
      <c r="AF16" s="16" t="s">
        <v>134</v>
      </c>
      <c r="AG16" s="37">
        <f t="shared" si="11"/>
        <v>0</v>
      </c>
      <c r="AH16" s="35">
        <f t="shared" si="12"/>
        <v>0</v>
      </c>
      <c r="AI16" s="35">
        <f t="shared" si="13"/>
        <v>0</v>
      </c>
      <c r="AJ16" s="35">
        <f t="shared" si="14"/>
        <v>0</v>
      </c>
      <c r="AK16" s="35">
        <f t="shared" si="15"/>
        <v>0.27518728023238037</v>
      </c>
      <c r="AL16" s="35">
        <f t="shared" si="16"/>
        <v>0.007644091117566121</v>
      </c>
      <c r="AM16" s="36">
        <f t="shared" si="17"/>
        <v>0</v>
      </c>
    </row>
    <row r="17" spans="1:39" ht="15">
      <c r="A17" s="7"/>
      <c r="B17" s="16" t="s">
        <v>135</v>
      </c>
      <c r="C17" s="19">
        <f t="shared" si="18"/>
        <v>1456</v>
      </c>
      <c r="D17" s="74">
        <v>973</v>
      </c>
      <c r="E17" s="74">
        <v>42</v>
      </c>
      <c r="F17" s="74">
        <v>7</v>
      </c>
      <c r="G17" s="88" t="s">
        <v>148</v>
      </c>
      <c r="H17" s="74">
        <v>7</v>
      </c>
      <c r="I17" s="75">
        <v>14</v>
      </c>
      <c r="K17" s="7"/>
      <c r="L17" s="16" t="s">
        <v>135</v>
      </c>
      <c r="M17" s="71">
        <v>0</v>
      </c>
      <c r="N17" s="66" t="s">
        <v>148</v>
      </c>
      <c r="O17" s="66">
        <v>0</v>
      </c>
      <c r="P17" s="66" t="s">
        <v>148</v>
      </c>
      <c r="Q17" s="66">
        <v>392</v>
      </c>
      <c r="R17" s="66" t="s">
        <v>148</v>
      </c>
      <c r="S17" s="67">
        <v>21</v>
      </c>
      <c r="U17" s="7"/>
      <c r="V17" s="16" t="s">
        <v>135</v>
      </c>
      <c r="W17" s="37">
        <f t="shared" si="4"/>
        <v>1.8549661111960454</v>
      </c>
      <c r="X17" s="35">
        <f t="shared" si="5"/>
        <v>1.2396167762319725</v>
      </c>
      <c r="Y17" s="35">
        <f t="shared" si="6"/>
        <v>0.053508637822962855</v>
      </c>
      <c r="Z17" s="35">
        <f t="shared" si="7"/>
        <v>0.008918106303827143</v>
      </c>
      <c r="AA17" s="35">
        <f t="shared" si="8"/>
        <v>0</v>
      </c>
      <c r="AB17" s="35">
        <f t="shared" si="9"/>
        <v>0.008918106303827143</v>
      </c>
      <c r="AC17" s="36">
        <f t="shared" si="10"/>
        <v>0.017836212607654285</v>
      </c>
      <c r="AE17" s="7"/>
      <c r="AF17" s="16" t="s">
        <v>135</v>
      </c>
      <c r="AG17" s="37">
        <f t="shared" si="11"/>
        <v>0</v>
      </c>
      <c r="AH17" s="35">
        <f t="shared" si="12"/>
        <v>0</v>
      </c>
      <c r="AI17" s="35">
        <f t="shared" si="13"/>
        <v>0</v>
      </c>
      <c r="AJ17" s="35">
        <f t="shared" si="14"/>
        <v>0</v>
      </c>
      <c r="AK17" s="35">
        <f t="shared" si="15"/>
        <v>0.4994139530143199</v>
      </c>
      <c r="AL17" s="35">
        <f t="shared" si="16"/>
        <v>0</v>
      </c>
      <c r="AM17" s="36">
        <f t="shared" si="17"/>
        <v>0.026754318911481428</v>
      </c>
    </row>
    <row r="18" spans="1:39" ht="15">
      <c r="A18" s="7"/>
      <c r="B18" s="16" t="s">
        <v>136</v>
      </c>
      <c r="C18" s="19">
        <f t="shared" si="18"/>
        <v>1192</v>
      </c>
      <c r="D18" s="74">
        <v>680</v>
      </c>
      <c r="E18" s="74">
        <v>40</v>
      </c>
      <c r="F18" s="74" t="s">
        <v>148</v>
      </c>
      <c r="G18" s="88">
        <v>8</v>
      </c>
      <c r="H18" s="74">
        <v>8</v>
      </c>
      <c r="I18" s="75">
        <v>8</v>
      </c>
      <c r="K18" s="7"/>
      <c r="L18" s="16" t="s">
        <v>136</v>
      </c>
      <c r="M18" s="71">
        <v>0</v>
      </c>
      <c r="N18" s="66" t="s">
        <v>148</v>
      </c>
      <c r="O18" s="66">
        <v>0</v>
      </c>
      <c r="P18" s="66" t="s">
        <v>148</v>
      </c>
      <c r="Q18" s="66">
        <v>440</v>
      </c>
      <c r="R18" s="66" t="s">
        <v>148</v>
      </c>
      <c r="S18" s="67">
        <v>8</v>
      </c>
      <c r="U18" s="7"/>
      <c r="V18" s="16" t="s">
        <v>136</v>
      </c>
      <c r="W18" s="37">
        <f t="shared" si="4"/>
        <v>1.5186261020231362</v>
      </c>
      <c r="X18" s="35">
        <f t="shared" si="5"/>
        <v>0.8663303266574938</v>
      </c>
      <c r="Y18" s="35">
        <f t="shared" si="6"/>
        <v>0.05096060745044081</v>
      </c>
      <c r="Z18" s="35">
        <f t="shared" si="7"/>
        <v>0</v>
      </c>
      <c r="AA18" s="35">
        <f t="shared" si="8"/>
        <v>0.010192121490088163</v>
      </c>
      <c r="AB18" s="35">
        <f t="shared" si="9"/>
        <v>0.010192121490088163</v>
      </c>
      <c r="AC18" s="36">
        <f t="shared" si="10"/>
        <v>0.010192121490088163</v>
      </c>
      <c r="AE18" s="7"/>
      <c r="AF18" s="16" t="s">
        <v>136</v>
      </c>
      <c r="AG18" s="37">
        <f t="shared" si="11"/>
        <v>0</v>
      </c>
      <c r="AH18" s="35">
        <f t="shared" si="12"/>
        <v>0</v>
      </c>
      <c r="AI18" s="35">
        <f t="shared" si="13"/>
        <v>0</v>
      </c>
      <c r="AJ18" s="35">
        <f t="shared" si="14"/>
        <v>0</v>
      </c>
      <c r="AK18" s="35">
        <f t="shared" si="15"/>
        <v>0.5605666819548489</v>
      </c>
      <c r="AL18" s="35">
        <f t="shared" si="16"/>
        <v>0</v>
      </c>
      <c r="AM18" s="36">
        <f t="shared" si="17"/>
        <v>0.010192121490088163</v>
      </c>
    </row>
    <row r="19" spans="1:39" ht="15">
      <c r="A19" s="7"/>
      <c r="B19" s="16" t="s">
        <v>137</v>
      </c>
      <c r="C19" s="19">
        <f t="shared" si="18"/>
        <v>801</v>
      </c>
      <c r="D19" s="74">
        <v>405</v>
      </c>
      <c r="E19" s="74">
        <v>54</v>
      </c>
      <c r="F19" s="74" t="s">
        <v>148</v>
      </c>
      <c r="G19" s="88" t="s">
        <v>148</v>
      </c>
      <c r="H19" s="74" t="s">
        <v>148</v>
      </c>
      <c r="I19" s="75">
        <v>9</v>
      </c>
      <c r="K19" s="7"/>
      <c r="L19" s="16" t="s">
        <v>137</v>
      </c>
      <c r="M19" s="71">
        <v>0</v>
      </c>
      <c r="N19" s="66" t="s">
        <v>148</v>
      </c>
      <c r="O19" s="66">
        <v>0</v>
      </c>
      <c r="P19" s="66" t="s">
        <v>148</v>
      </c>
      <c r="Q19" s="66">
        <v>333</v>
      </c>
      <c r="R19" s="66" t="s">
        <v>148</v>
      </c>
      <c r="S19" s="67" t="s">
        <v>148</v>
      </c>
      <c r="U19" s="7"/>
      <c r="V19" s="16" t="s">
        <v>137</v>
      </c>
      <c r="W19" s="37">
        <f t="shared" si="4"/>
        <v>1.0204861641950773</v>
      </c>
      <c r="X19" s="35">
        <f t="shared" si="5"/>
        <v>0.5159761504357132</v>
      </c>
      <c r="Y19" s="35">
        <f t="shared" si="6"/>
        <v>0.06879682005809509</v>
      </c>
      <c r="Z19" s="35">
        <f t="shared" si="7"/>
        <v>0</v>
      </c>
      <c r="AA19" s="35">
        <f t="shared" si="8"/>
        <v>0</v>
      </c>
      <c r="AB19" s="35">
        <f t="shared" si="9"/>
        <v>0</v>
      </c>
      <c r="AC19" s="36">
        <f t="shared" si="10"/>
        <v>0.011466136676349182</v>
      </c>
      <c r="AE19" s="7"/>
      <c r="AF19" s="16" t="s">
        <v>137</v>
      </c>
      <c r="AG19" s="37">
        <f t="shared" si="11"/>
        <v>0</v>
      </c>
      <c r="AH19" s="35">
        <f t="shared" si="12"/>
        <v>0</v>
      </c>
      <c r="AI19" s="35">
        <f t="shared" si="13"/>
        <v>0</v>
      </c>
      <c r="AJ19" s="35">
        <f t="shared" si="14"/>
        <v>0</v>
      </c>
      <c r="AK19" s="35">
        <f t="shared" si="15"/>
        <v>0.42424705702491977</v>
      </c>
      <c r="AL19" s="35">
        <f t="shared" si="16"/>
        <v>0</v>
      </c>
      <c r="AM19" s="36">
        <f t="shared" si="17"/>
        <v>0</v>
      </c>
    </row>
    <row r="20" spans="1:39" ht="15">
      <c r="A20" s="7"/>
      <c r="B20" s="16" t="s">
        <v>0</v>
      </c>
      <c r="C20" s="19">
        <f t="shared" si="18"/>
        <v>5458.999999999999</v>
      </c>
      <c r="D20" s="74">
        <v>2458.9999999999995</v>
      </c>
      <c r="E20" s="74">
        <v>350.00000000000006</v>
      </c>
      <c r="F20" s="74">
        <v>15</v>
      </c>
      <c r="G20" s="88">
        <v>52</v>
      </c>
      <c r="H20" s="74">
        <v>166</v>
      </c>
      <c r="I20" s="75">
        <v>106</v>
      </c>
      <c r="K20" s="7"/>
      <c r="L20" s="16" t="s">
        <v>0</v>
      </c>
      <c r="M20" s="71">
        <v>0</v>
      </c>
      <c r="N20" s="66">
        <v>14</v>
      </c>
      <c r="O20" s="66">
        <v>0</v>
      </c>
      <c r="P20" s="66" t="s">
        <v>148</v>
      </c>
      <c r="Q20" s="66">
        <v>2191.9999999999995</v>
      </c>
      <c r="R20" s="66">
        <v>77</v>
      </c>
      <c r="S20" s="67">
        <v>28</v>
      </c>
      <c r="U20" s="7"/>
      <c r="V20" s="16" t="s">
        <v>0</v>
      </c>
      <c r="W20" s="37">
        <f t="shared" si="4"/>
        <v>6.954848901798909</v>
      </c>
      <c r="X20" s="35">
        <f t="shared" si="5"/>
        <v>3.132803343015848</v>
      </c>
      <c r="Y20" s="35">
        <f t="shared" si="6"/>
        <v>0.4459053151913571</v>
      </c>
      <c r="Z20" s="35">
        <f t="shared" si="7"/>
        <v>0.019110227793915305</v>
      </c>
      <c r="AA20" s="35">
        <f t="shared" si="8"/>
        <v>0.06624878968557306</v>
      </c>
      <c r="AB20" s="35">
        <f t="shared" si="9"/>
        <v>0.21148652091932935</v>
      </c>
      <c r="AC20" s="36">
        <f t="shared" si="10"/>
        <v>0.13504560974366814</v>
      </c>
      <c r="AE20" s="7"/>
      <c r="AF20" s="16" t="s">
        <v>0</v>
      </c>
      <c r="AG20" s="37">
        <f t="shared" si="11"/>
        <v>0</v>
      </c>
      <c r="AH20" s="35">
        <f t="shared" si="12"/>
        <v>0.017836212607654285</v>
      </c>
      <c r="AI20" s="35">
        <f t="shared" si="13"/>
        <v>0</v>
      </c>
      <c r="AJ20" s="35">
        <f t="shared" si="14"/>
        <v>0</v>
      </c>
      <c r="AK20" s="35">
        <f t="shared" si="15"/>
        <v>2.792641288284156</v>
      </c>
      <c r="AL20" s="35">
        <f t="shared" si="16"/>
        <v>0.09809916934209856</v>
      </c>
      <c r="AM20" s="36">
        <f t="shared" si="17"/>
        <v>0.03567242521530857</v>
      </c>
    </row>
    <row r="21" spans="1:39" ht="15">
      <c r="A21" s="7"/>
      <c r="B21" s="16" t="s">
        <v>1</v>
      </c>
      <c r="C21" s="19">
        <f t="shared" si="18"/>
        <v>4976</v>
      </c>
      <c r="D21" s="74">
        <v>1678.9999999999998</v>
      </c>
      <c r="E21" s="74">
        <v>508.0000000000001</v>
      </c>
      <c r="F21" s="74" t="s">
        <v>148</v>
      </c>
      <c r="G21" s="88">
        <v>33</v>
      </c>
      <c r="H21" s="74">
        <v>22</v>
      </c>
      <c r="I21" s="75">
        <v>181</v>
      </c>
      <c r="K21" s="7"/>
      <c r="L21" s="16" t="s">
        <v>1</v>
      </c>
      <c r="M21" s="71">
        <v>0</v>
      </c>
      <c r="N21" s="66" t="s">
        <v>148</v>
      </c>
      <c r="O21" s="66">
        <v>0</v>
      </c>
      <c r="P21" s="66" t="s">
        <v>148</v>
      </c>
      <c r="Q21" s="66">
        <v>2461.0000000000005</v>
      </c>
      <c r="R21" s="66">
        <v>92</v>
      </c>
      <c r="S21" s="67" t="s">
        <v>148</v>
      </c>
      <c r="U21" s="7"/>
      <c r="V21" s="16" t="s">
        <v>1</v>
      </c>
      <c r="W21" s="37">
        <f t="shared" si="4"/>
        <v>6.339499566834837</v>
      </c>
      <c r="X21" s="35">
        <f t="shared" si="5"/>
        <v>2.1390714977322527</v>
      </c>
      <c r="Y21" s="35">
        <f t="shared" si="6"/>
        <v>0.6471997146205984</v>
      </c>
      <c r="Z21" s="35">
        <f t="shared" si="7"/>
        <v>0</v>
      </c>
      <c r="AA21" s="35">
        <f t="shared" si="8"/>
        <v>0.04204250114661367</v>
      </c>
      <c r="AB21" s="35">
        <f t="shared" si="9"/>
        <v>0.028028334097742445</v>
      </c>
      <c r="AC21" s="36">
        <f t="shared" si="10"/>
        <v>0.23059674871324468</v>
      </c>
      <c r="AE21" s="7"/>
      <c r="AF21" s="16" t="s">
        <v>1</v>
      </c>
      <c r="AG21" s="37">
        <f t="shared" si="11"/>
        <v>0</v>
      </c>
      <c r="AH21" s="35">
        <f t="shared" si="12"/>
        <v>0</v>
      </c>
      <c r="AI21" s="35">
        <f t="shared" si="13"/>
        <v>0</v>
      </c>
      <c r="AJ21" s="35">
        <f t="shared" si="14"/>
        <v>0</v>
      </c>
      <c r="AK21" s="35">
        <f t="shared" si="15"/>
        <v>3.135351373388371</v>
      </c>
      <c r="AL21" s="35">
        <f t="shared" si="16"/>
        <v>0.11720939713601385</v>
      </c>
      <c r="AM21" s="36">
        <f t="shared" si="17"/>
        <v>0</v>
      </c>
    </row>
    <row r="22" spans="1:39" ht="15">
      <c r="A22" s="7"/>
      <c r="B22" s="16" t="s">
        <v>2</v>
      </c>
      <c r="C22" s="19">
        <f t="shared" si="18"/>
        <v>2105</v>
      </c>
      <c r="D22" s="74">
        <v>347</v>
      </c>
      <c r="E22" s="74">
        <v>177</v>
      </c>
      <c r="F22" s="74" t="s">
        <v>148</v>
      </c>
      <c r="G22" s="88" t="s">
        <v>148</v>
      </c>
      <c r="H22" s="74">
        <v>249</v>
      </c>
      <c r="I22" s="75" t="s">
        <v>148</v>
      </c>
      <c r="K22" s="7"/>
      <c r="L22" s="16" t="s">
        <v>2</v>
      </c>
      <c r="M22" s="71">
        <v>0</v>
      </c>
      <c r="N22" s="66" t="s">
        <v>148</v>
      </c>
      <c r="O22" s="66">
        <v>0</v>
      </c>
      <c r="P22" s="66" t="s">
        <v>148</v>
      </c>
      <c r="Q22" s="66">
        <v>1332</v>
      </c>
      <c r="R22" s="66" t="s">
        <v>148</v>
      </c>
      <c r="S22" s="67" t="s">
        <v>148</v>
      </c>
      <c r="U22" s="7"/>
      <c r="V22" s="16" t="s">
        <v>2</v>
      </c>
      <c r="W22" s="37">
        <f t="shared" si="4"/>
        <v>2.6818019670794477</v>
      </c>
      <c r="X22" s="35">
        <f t="shared" si="5"/>
        <v>0.44208326963257405</v>
      </c>
      <c r="Y22" s="35">
        <f t="shared" si="6"/>
        <v>0.2255006879682006</v>
      </c>
      <c r="Z22" s="35">
        <f t="shared" si="7"/>
        <v>0</v>
      </c>
      <c r="AA22" s="35">
        <f t="shared" si="8"/>
        <v>0</v>
      </c>
      <c r="AB22" s="35">
        <f t="shared" si="9"/>
        <v>0.31722978137899405</v>
      </c>
      <c r="AC22" s="36">
        <f t="shared" si="10"/>
        <v>0</v>
      </c>
      <c r="AE22" s="7"/>
      <c r="AF22" s="16" t="s">
        <v>2</v>
      </c>
      <c r="AG22" s="37">
        <f t="shared" si="11"/>
        <v>0</v>
      </c>
      <c r="AH22" s="35">
        <f t="shared" si="12"/>
        <v>0</v>
      </c>
      <c r="AI22" s="35">
        <f t="shared" si="13"/>
        <v>0</v>
      </c>
      <c r="AJ22" s="35">
        <f t="shared" si="14"/>
        <v>0</v>
      </c>
      <c r="AK22" s="35">
        <f t="shared" si="15"/>
        <v>1.696988228099679</v>
      </c>
      <c r="AL22" s="35">
        <f t="shared" si="16"/>
        <v>0</v>
      </c>
      <c r="AM22" s="36">
        <f t="shared" si="17"/>
        <v>0</v>
      </c>
    </row>
    <row r="23" spans="1:39" ht="15">
      <c r="A23" s="7"/>
      <c r="B23" s="16" t="s">
        <v>3</v>
      </c>
      <c r="C23" s="19">
        <f t="shared" si="18"/>
        <v>1786</v>
      </c>
      <c r="D23" s="74">
        <v>369</v>
      </c>
      <c r="E23" s="74">
        <v>335</v>
      </c>
      <c r="F23" s="74" t="s">
        <v>148</v>
      </c>
      <c r="G23" s="88">
        <v>121</v>
      </c>
      <c r="H23" s="74" t="s">
        <v>148</v>
      </c>
      <c r="I23" s="75">
        <v>210</v>
      </c>
      <c r="K23" s="7"/>
      <c r="L23" s="16" t="s">
        <v>3</v>
      </c>
      <c r="M23" s="71">
        <v>0</v>
      </c>
      <c r="N23" s="66" t="s">
        <v>148</v>
      </c>
      <c r="O23" s="66">
        <v>0</v>
      </c>
      <c r="P23" s="66" t="s">
        <v>148</v>
      </c>
      <c r="Q23" s="66">
        <v>751</v>
      </c>
      <c r="R23" s="66" t="s">
        <v>148</v>
      </c>
      <c r="S23" s="67" t="s">
        <v>148</v>
      </c>
      <c r="U23" s="7"/>
      <c r="V23" s="16" t="s">
        <v>3</v>
      </c>
      <c r="W23" s="37">
        <f t="shared" si="4"/>
        <v>2.275391122662182</v>
      </c>
      <c r="X23" s="35">
        <f t="shared" si="5"/>
        <v>0.47011160373031646</v>
      </c>
      <c r="Y23" s="35">
        <f t="shared" si="6"/>
        <v>0.42679508739744176</v>
      </c>
      <c r="Z23" s="35">
        <f t="shared" si="7"/>
        <v>0</v>
      </c>
      <c r="AA23" s="35">
        <f t="shared" si="8"/>
        <v>0.15415583753758344</v>
      </c>
      <c r="AB23" s="35">
        <f t="shared" si="9"/>
        <v>0</v>
      </c>
      <c r="AC23" s="36">
        <f t="shared" si="10"/>
        <v>0.26754318911481423</v>
      </c>
      <c r="AE23" s="7"/>
      <c r="AF23" s="16" t="s">
        <v>3</v>
      </c>
      <c r="AG23" s="37">
        <f t="shared" si="11"/>
        <v>0</v>
      </c>
      <c r="AH23" s="35">
        <f t="shared" si="12"/>
        <v>0</v>
      </c>
      <c r="AI23" s="35">
        <f t="shared" si="13"/>
        <v>0</v>
      </c>
      <c r="AJ23" s="35">
        <f t="shared" si="14"/>
        <v>0</v>
      </c>
      <c r="AK23" s="35">
        <f t="shared" si="15"/>
        <v>0.9567854048820262</v>
      </c>
      <c r="AL23" s="35">
        <f t="shared" si="16"/>
        <v>0</v>
      </c>
      <c r="AM23" s="36">
        <f t="shared" si="17"/>
        <v>0</v>
      </c>
    </row>
    <row r="24" spans="1:39" ht="15">
      <c r="A24" s="7"/>
      <c r="B24" s="16" t="s">
        <v>4</v>
      </c>
      <c r="C24" s="19">
        <f t="shared" si="18"/>
        <v>1598</v>
      </c>
      <c r="D24" s="74" t="s">
        <v>148</v>
      </c>
      <c r="E24" s="74">
        <v>959</v>
      </c>
      <c r="F24" s="74" t="s">
        <v>148</v>
      </c>
      <c r="G24" s="88">
        <v>639</v>
      </c>
      <c r="H24" s="74" t="s">
        <v>148</v>
      </c>
      <c r="I24" s="75" t="s">
        <v>148</v>
      </c>
      <c r="K24" s="7"/>
      <c r="L24" s="16" t="s">
        <v>4</v>
      </c>
      <c r="M24" s="71">
        <v>0</v>
      </c>
      <c r="N24" s="66" t="s">
        <v>148</v>
      </c>
      <c r="O24" s="66">
        <v>0</v>
      </c>
      <c r="P24" s="66" t="s">
        <v>148</v>
      </c>
      <c r="Q24" s="66" t="s">
        <v>148</v>
      </c>
      <c r="R24" s="66" t="s">
        <v>148</v>
      </c>
      <c r="S24" s="67" t="s">
        <v>148</v>
      </c>
      <c r="U24" s="7"/>
      <c r="V24" s="16" t="s">
        <v>4</v>
      </c>
      <c r="W24" s="37">
        <f t="shared" si="4"/>
        <v>2.03587626764511</v>
      </c>
      <c r="X24" s="35">
        <f t="shared" si="5"/>
        <v>0</v>
      </c>
      <c r="Y24" s="35">
        <f t="shared" si="6"/>
        <v>1.2217805636243184</v>
      </c>
      <c r="Z24" s="35">
        <f t="shared" si="7"/>
        <v>0</v>
      </c>
      <c r="AA24" s="35">
        <f t="shared" si="8"/>
        <v>0.8140957040207919</v>
      </c>
      <c r="AB24" s="35">
        <f t="shared" si="9"/>
        <v>0</v>
      </c>
      <c r="AC24" s="36">
        <f t="shared" si="10"/>
        <v>0</v>
      </c>
      <c r="AE24" s="7"/>
      <c r="AF24" s="16" t="s">
        <v>4</v>
      </c>
      <c r="AG24" s="37">
        <f t="shared" si="11"/>
        <v>0</v>
      </c>
      <c r="AH24" s="35">
        <f t="shared" si="12"/>
        <v>0</v>
      </c>
      <c r="AI24" s="35">
        <f t="shared" si="13"/>
        <v>0</v>
      </c>
      <c r="AJ24" s="35">
        <f t="shared" si="14"/>
        <v>0</v>
      </c>
      <c r="AK24" s="35">
        <f t="shared" si="15"/>
        <v>0</v>
      </c>
      <c r="AL24" s="35">
        <f t="shared" si="16"/>
        <v>0</v>
      </c>
      <c r="AM24" s="36">
        <f t="shared" si="17"/>
        <v>0</v>
      </c>
    </row>
    <row r="25" spans="1:39" ht="15">
      <c r="A25" s="7"/>
      <c r="B25" s="16" t="s">
        <v>138</v>
      </c>
      <c r="C25" s="19">
        <f t="shared" si="18"/>
        <v>4969</v>
      </c>
      <c r="D25" s="74" t="s">
        <v>148</v>
      </c>
      <c r="E25" s="74">
        <v>1203</v>
      </c>
      <c r="F25" s="74" t="s">
        <v>148</v>
      </c>
      <c r="G25" s="88" t="s">
        <v>148</v>
      </c>
      <c r="H25" s="74" t="s">
        <v>148</v>
      </c>
      <c r="I25" s="75" t="s">
        <v>148</v>
      </c>
      <c r="K25" s="7"/>
      <c r="L25" s="16" t="s">
        <v>138</v>
      </c>
      <c r="M25" s="71">
        <v>0</v>
      </c>
      <c r="N25" s="66">
        <v>3766</v>
      </c>
      <c r="O25" s="66">
        <v>0</v>
      </c>
      <c r="P25" s="66" t="s">
        <v>148</v>
      </c>
      <c r="Q25" s="66" t="s">
        <v>148</v>
      </c>
      <c r="R25" s="66" t="s">
        <v>148</v>
      </c>
      <c r="S25" s="67" t="s">
        <v>148</v>
      </c>
      <c r="U25" s="7"/>
      <c r="V25" s="16" t="s">
        <v>138</v>
      </c>
      <c r="W25" s="37">
        <f t="shared" si="4"/>
        <v>6.330581460531009</v>
      </c>
      <c r="X25" s="35">
        <f t="shared" si="5"/>
        <v>0</v>
      </c>
      <c r="Y25" s="35">
        <f t="shared" si="6"/>
        <v>1.5326402690720073</v>
      </c>
      <c r="Z25" s="35">
        <f t="shared" si="7"/>
        <v>0</v>
      </c>
      <c r="AA25" s="35">
        <f t="shared" si="8"/>
        <v>0</v>
      </c>
      <c r="AB25" s="35">
        <f t="shared" si="9"/>
        <v>0</v>
      </c>
      <c r="AC25" s="36">
        <f t="shared" si="10"/>
        <v>0</v>
      </c>
      <c r="AE25" s="7"/>
      <c r="AF25" s="16" t="s">
        <v>138</v>
      </c>
      <c r="AG25" s="37">
        <f t="shared" si="11"/>
        <v>0</v>
      </c>
      <c r="AH25" s="35">
        <f t="shared" si="12"/>
        <v>4.797941191459002</v>
      </c>
      <c r="AI25" s="35">
        <f t="shared" si="13"/>
        <v>0</v>
      </c>
      <c r="AJ25" s="35">
        <f t="shared" si="14"/>
        <v>0</v>
      </c>
      <c r="AK25" s="35">
        <f t="shared" si="15"/>
        <v>0</v>
      </c>
      <c r="AL25" s="35">
        <f t="shared" si="16"/>
        <v>0</v>
      </c>
      <c r="AM25" s="36">
        <f t="shared" si="17"/>
        <v>0</v>
      </c>
    </row>
    <row r="26" spans="1:39" ht="6.75" customHeight="1">
      <c r="A26" s="7"/>
      <c r="B26" s="16"/>
      <c r="C26" s="19"/>
      <c r="D26" s="74"/>
      <c r="E26" s="74"/>
      <c r="F26" s="76"/>
      <c r="G26" s="77"/>
      <c r="H26" s="77"/>
      <c r="I26" s="78"/>
      <c r="K26" s="7"/>
      <c r="L26" s="16"/>
      <c r="M26" s="71"/>
      <c r="N26" s="66"/>
      <c r="O26" s="66"/>
      <c r="P26" s="68"/>
      <c r="Q26" s="69"/>
      <c r="R26" s="69"/>
      <c r="S26" s="70"/>
      <c r="U26" s="7"/>
      <c r="V26" s="16"/>
      <c r="W26" s="19"/>
      <c r="X26" s="6"/>
      <c r="Y26" s="6"/>
      <c r="Z26" s="23"/>
      <c r="AA26" s="24"/>
      <c r="AB26" s="24"/>
      <c r="AC26" s="29"/>
      <c r="AE26" s="7"/>
      <c r="AF26" s="16"/>
      <c r="AG26" s="19"/>
      <c r="AH26" s="6"/>
      <c r="AI26" s="6"/>
      <c r="AJ26" s="23"/>
      <c r="AK26" s="24"/>
      <c r="AL26" s="24"/>
      <c r="AM26" s="29"/>
    </row>
    <row r="27" spans="1:39" ht="16.5" customHeight="1">
      <c r="A27" s="7"/>
      <c r="B27" s="41" t="s">
        <v>10</v>
      </c>
      <c r="C27" s="19">
        <f aca="true" t="shared" si="19" ref="C27:I27">SUM(C15:C25)</f>
        <v>28352</v>
      </c>
      <c r="D27" s="74">
        <f t="shared" si="19"/>
        <v>10365</v>
      </c>
      <c r="E27" s="74">
        <f t="shared" si="19"/>
        <v>3794</v>
      </c>
      <c r="F27" s="74">
        <f t="shared" si="19"/>
        <v>28</v>
      </c>
      <c r="G27" s="74">
        <f t="shared" si="19"/>
        <v>853</v>
      </c>
      <c r="H27" s="74">
        <f t="shared" si="19"/>
        <v>490</v>
      </c>
      <c r="I27" s="75">
        <f t="shared" si="19"/>
        <v>533</v>
      </c>
      <c r="K27" s="7"/>
      <c r="L27" s="41" t="s">
        <v>10</v>
      </c>
      <c r="M27" s="71">
        <f aca="true" t="shared" si="20" ref="M27:S27">SUM(M15:M25)</f>
        <v>0</v>
      </c>
      <c r="N27" s="66">
        <f t="shared" si="20"/>
        <v>3780</v>
      </c>
      <c r="O27" s="66">
        <f t="shared" si="20"/>
        <v>0</v>
      </c>
      <c r="P27" s="66">
        <f t="shared" si="20"/>
        <v>0</v>
      </c>
      <c r="Q27" s="66">
        <f t="shared" si="20"/>
        <v>8257</v>
      </c>
      <c r="R27" s="66">
        <f t="shared" si="20"/>
        <v>190</v>
      </c>
      <c r="S27" s="67">
        <f t="shared" si="20"/>
        <v>62</v>
      </c>
      <c r="U27" s="7"/>
      <c r="V27" s="41" t="s">
        <v>10</v>
      </c>
      <c r="W27" s="37">
        <f aca="true" t="shared" si="21" ref="W27:W32">C27/$C$9*100</f>
        <v>36.12087856087244</v>
      </c>
      <c r="X27" s="35">
        <f aca="true" t="shared" si="22" ref="X27:X32">D27/$C$9*100</f>
        <v>13.205167405595475</v>
      </c>
      <c r="Y27" s="35">
        <f aca="true" t="shared" si="23" ref="Y27:Y32">E27/$C$9*100</f>
        <v>4.83361361667431</v>
      </c>
      <c r="Z27" s="35">
        <f aca="true" t="shared" si="24" ref="Z27:Z32">F27/$C$9*100</f>
        <v>0.03567242521530857</v>
      </c>
      <c r="AA27" s="35">
        <f aca="true" t="shared" si="25" ref="AA27:AA32">G27/$C$9*100</f>
        <v>1.0867349538806503</v>
      </c>
      <c r="AB27" s="35">
        <f aca="true" t="shared" si="26" ref="AB27:AB32">H27/$C$9*100</f>
        <v>0.6242674412678999</v>
      </c>
      <c r="AC27" s="36">
        <f aca="true" t="shared" si="27" ref="AC27:AC32">I27/$C$9*100</f>
        <v>0.6790500942771237</v>
      </c>
      <c r="AE27" s="7"/>
      <c r="AF27" s="41" t="s">
        <v>10</v>
      </c>
      <c r="AG27" s="37">
        <f aca="true" t="shared" si="28" ref="AG27:AG32">M27/$C$9*100</f>
        <v>0</v>
      </c>
      <c r="AH27" s="35">
        <f aca="true" t="shared" si="29" ref="AH27:AH32">N27/$C$9*100</f>
        <v>4.815777404066656</v>
      </c>
      <c r="AI27" s="35">
        <f aca="true" t="shared" si="30" ref="AI27:AI32">O27/$C$9*100</f>
        <v>0</v>
      </c>
      <c r="AJ27" s="35">
        <f aca="true" t="shared" si="31" ref="AJ27:AJ32">P27/$C$9*100</f>
        <v>0</v>
      </c>
      <c r="AK27" s="35">
        <f aca="true" t="shared" si="32" ref="AK27:AK32">Q27/$C$9*100</f>
        <v>10.519543392957244</v>
      </c>
      <c r="AL27" s="35">
        <f aca="true" t="shared" si="33" ref="AL27:AL32">R27/$C$9*100</f>
        <v>0.24206288538959386</v>
      </c>
      <c r="AM27" s="36">
        <f aca="true" t="shared" si="34" ref="AM27:AM32">S27/$C$9*100</f>
        <v>0.07898894154818326</v>
      </c>
    </row>
    <row r="28" spans="1:39" ht="16.5" customHeight="1">
      <c r="A28" s="7"/>
      <c r="B28" s="16" t="s">
        <v>11</v>
      </c>
      <c r="C28" s="19">
        <f aca="true" t="shared" si="35" ref="C28:I28">SUM(C20:C25)</f>
        <v>20893</v>
      </c>
      <c r="D28" s="74">
        <f t="shared" si="35"/>
        <v>4853.999999999999</v>
      </c>
      <c r="E28" s="74">
        <f t="shared" si="35"/>
        <v>3532</v>
      </c>
      <c r="F28" s="74">
        <f t="shared" si="35"/>
        <v>15</v>
      </c>
      <c r="G28" s="74">
        <f t="shared" si="35"/>
        <v>845</v>
      </c>
      <c r="H28" s="74">
        <f t="shared" si="35"/>
        <v>437</v>
      </c>
      <c r="I28" s="75">
        <f t="shared" si="35"/>
        <v>497</v>
      </c>
      <c r="K28" s="7"/>
      <c r="L28" s="16" t="s">
        <v>11</v>
      </c>
      <c r="M28" s="71">
        <f aca="true" t="shared" si="36" ref="M28:S28">SUM(M20:M25)</f>
        <v>0</v>
      </c>
      <c r="N28" s="66">
        <f t="shared" si="36"/>
        <v>3780</v>
      </c>
      <c r="O28" s="66">
        <f t="shared" si="36"/>
        <v>0</v>
      </c>
      <c r="P28" s="66">
        <f t="shared" si="36"/>
        <v>0</v>
      </c>
      <c r="Q28" s="66">
        <f t="shared" si="36"/>
        <v>6736</v>
      </c>
      <c r="R28" s="66">
        <f t="shared" si="36"/>
        <v>169</v>
      </c>
      <c r="S28" s="67">
        <f t="shared" si="36"/>
        <v>28</v>
      </c>
      <c r="U28" s="7"/>
      <c r="V28" s="16" t="s">
        <v>11</v>
      </c>
      <c r="W28" s="37">
        <f t="shared" si="21"/>
        <v>26.6179992865515</v>
      </c>
      <c r="X28" s="35">
        <f t="shared" si="22"/>
        <v>6.184069714110991</v>
      </c>
      <c r="Y28" s="35">
        <f t="shared" si="23"/>
        <v>4.499821637873923</v>
      </c>
      <c r="Z28" s="35">
        <f t="shared" si="24"/>
        <v>0.019110227793915305</v>
      </c>
      <c r="AA28" s="35">
        <f t="shared" si="25"/>
        <v>1.0765428323905621</v>
      </c>
      <c r="AB28" s="35">
        <f t="shared" si="26"/>
        <v>0.5567446363960659</v>
      </c>
      <c r="AC28" s="36">
        <f t="shared" si="27"/>
        <v>0.6331855475717271</v>
      </c>
      <c r="AE28" s="7"/>
      <c r="AF28" s="16" t="s">
        <v>11</v>
      </c>
      <c r="AG28" s="37">
        <f t="shared" si="28"/>
        <v>0</v>
      </c>
      <c r="AH28" s="35">
        <f t="shared" si="29"/>
        <v>4.815777404066656</v>
      </c>
      <c r="AI28" s="35">
        <f t="shared" si="30"/>
        <v>0</v>
      </c>
      <c r="AJ28" s="35">
        <f t="shared" si="31"/>
        <v>0</v>
      </c>
      <c r="AK28" s="35">
        <f t="shared" si="32"/>
        <v>8.581766294654232</v>
      </c>
      <c r="AL28" s="35">
        <f t="shared" si="33"/>
        <v>0.21530856647811242</v>
      </c>
      <c r="AM28" s="36">
        <f t="shared" si="34"/>
        <v>0.03567242521530857</v>
      </c>
    </row>
    <row r="29" spans="1:39" ht="16.5" customHeight="1">
      <c r="A29" s="7"/>
      <c r="B29" s="16" t="s">
        <v>12</v>
      </c>
      <c r="C29" s="19">
        <f aca="true" t="shared" si="37" ref="C29:I29">SUM(C21:C25)</f>
        <v>15434</v>
      </c>
      <c r="D29" s="74">
        <f t="shared" si="37"/>
        <v>2395</v>
      </c>
      <c r="E29" s="74">
        <f t="shared" si="37"/>
        <v>3182</v>
      </c>
      <c r="F29" s="74">
        <f t="shared" si="37"/>
        <v>0</v>
      </c>
      <c r="G29" s="74">
        <f t="shared" si="37"/>
        <v>793</v>
      </c>
      <c r="H29" s="74">
        <f t="shared" si="37"/>
        <v>271</v>
      </c>
      <c r="I29" s="75">
        <f t="shared" si="37"/>
        <v>391</v>
      </c>
      <c r="K29" s="7"/>
      <c r="L29" s="16" t="s">
        <v>12</v>
      </c>
      <c r="M29" s="71">
        <f aca="true" t="shared" si="38" ref="M29:S29">SUM(M21:M25)</f>
        <v>0</v>
      </c>
      <c r="N29" s="66">
        <f t="shared" si="38"/>
        <v>3766</v>
      </c>
      <c r="O29" s="66">
        <f t="shared" si="38"/>
        <v>0</v>
      </c>
      <c r="P29" s="66">
        <f t="shared" si="38"/>
        <v>0</v>
      </c>
      <c r="Q29" s="66">
        <f t="shared" si="38"/>
        <v>4544</v>
      </c>
      <c r="R29" s="66">
        <f t="shared" si="38"/>
        <v>92</v>
      </c>
      <c r="S29" s="67">
        <f t="shared" si="38"/>
        <v>0</v>
      </c>
      <c r="U29" s="7"/>
      <c r="V29" s="16" t="s">
        <v>12</v>
      </c>
      <c r="W29" s="37">
        <f t="shared" si="21"/>
        <v>19.663150384752587</v>
      </c>
      <c r="X29" s="35">
        <f t="shared" si="22"/>
        <v>3.0512663710951435</v>
      </c>
      <c r="Y29" s="35">
        <f t="shared" si="23"/>
        <v>4.053916322682567</v>
      </c>
      <c r="Z29" s="35">
        <f t="shared" si="24"/>
        <v>0</v>
      </c>
      <c r="AA29" s="35">
        <f t="shared" si="25"/>
        <v>1.010294042704989</v>
      </c>
      <c r="AB29" s="35">
        <f t="shared" si="26"/>
        <v>0.34525811547673646</v>
      </c>
      <c r="AC29" s="36">
        <f t="shared" si="27"/>
        <v>0.49813993782805893</v>
      </c>
      <c r="AE29" s="7"/>
      <c r="AF29" s="16" t="s">
        <v>12</v>
      </c>
      <c r="AG29" s="37">
        <f t="shared" si="28"/>
        <v>0</v>
      </c>
      <c r="AH29" s="35">
        <f t="shared" si="29"/>
        <v>4.797941191459002</v>
      </c>
      <c r="AI29" s="35">
        <f t="shared" si="30"/>
        <v>0</v>
      </c>
      <c r="AJ29" s="35">
        <f t="shared" si="31"/>
        <v>0</v>
      </c>
      <c r="AK29" s="35">
        <f t="shared" si="32"/>
        <v>5.789125006370075</v>
      </c>
      <c r="AL29" s="35">
        <f t="shared" si="33"/>
        <v>0.11720939713601385</v>
      </c>
      <c r="AM29" s="36">
        <f t="shared" si="34"/>
        <v>0</v>
      </c>
    </row>
    <row r="30" spans="1:39" ht="16.5" customHeight="1">
      <c r="A30" s="7"/>
      <c r="B30" s="16" t="s">
        <v>13</v>
      </c>
      <c r="C30" s="19">
        <f aca="true" t="shared" si="39" ref="C30:I30">SUM(C22:C25)</f>
        <v>10458</v>
      </c>
      <c r="D30" s="74">
        <f t="shared" si="39"/>
        <v>716</v>
      </c>
      <c r="E30" s="74">
        <f t="shared" si="39"/>
        <v>2674</v>
      </c>
      <c r="F30" s="74">
        <f t="shared" si="39"/>
        <v>0</v>
      </c>
      <c r="G30" s="74">
        <f t="shared" si="39"/>
        <v>760</v>
      </c>
      <c r="H30" s="74">
        <f t="shared" si="39"/>
        <v>249</v>
      </c>
      <c r="I30" s="75">
        <f t="shared" si="39"/>
        <v>210</v>
      </c>
      <c r="K30" s="7"/>
      <c r="L30" s="16" t="s">
        <v>13</v>
      </c>
      <c r="M30" s="71">
        <f aca="true" t="shared" si="40" ref="M30:S30">SUM(M22:M25)</f>
        <v>0</v>
      </c>
      <c r="N30" s="66">
        <f t="shared" si="40"/>
        <v>3766</v>
      </c>
      <c r="O30" s="66">
        <f t="shared" si="40"/>
        <v>0</v>
      </c>
      <c r="P30" s="66">
        <f t="shared" si="40"/>
        <v>0</v>
      </c>
      <c r="Q30" s="66">
        <f t="shared" si="40"/>
        <v>2083</v>
      </c>
      <c r="R30" s="66">
        <f t="shared" si="40"/>
        <v>0</v>
      </c>
      <c r="S30" s="67">
        <f t="shared" si="40"/>
        <v>0</v>
      </c>
      <c r="U30" s="7"/>
      <c r="V30" s="16" t="s">
        <v>13</v>
      </c>
      <c r="W30" s="37">
        <f t="shared" si="21"/>
        <v>13.32365081791775</v>
      </c>
      <c r="X30" s="35">
        <f t="shared" si="22"/>
        <v>0.9121948733628905</v>
      </c>
      <c r="Y30" s="35">
        <f t="shared" si="23"/>
        <v>3.406716608061968</v>
      </c>
      <c r="Z30" s="35">
        <f t="shared" si="24"/>
        <v>0</v>
      </c>
      <c r="AA30" s="35">
        <f t="shared" si="25"/>
        <v>0.9682515415583755</v>
      </c>
      <c r="AB30" s="35">
        <f t="shared" si="26"/>
        <v>0.31722978137899405</v>
      </c>
      <c r="AC30" s="36">
        <f t="shared" si="27"/>
        <v>0.26754318911481423</v>
      </c>
      <c r="AE30" s="7"/>
      <c r="AF30" s="16" t="s">
        <v>13</v>
      </c>
      <c r="AG30" s="37">
        <f t="shared" si="28"/>
        <v>0</v>
      </c>
      <c r="AH30" s="35">
        <f t="shared" si="29"/>
        <v>4.797941191459002</v>
      </c>
      <c r="AI30" s="35">
        <f t="shared" si="30"/>
        <v>0</v>
      </c>
      <c r="AJ30" s="35">
        <f t="shared" si="31"/>
        <v>0</v>
      </c>
      <c r="AK30" s="35">
        <f t="shared" si="32"/>
        <v>2.653773632981705</v>
      </c>
      <c r="AL30" s="35">
        <f t="shared" si="33"/>
        <v>0</v>
      </c>
      <c r="AM30" s="36">
        <f t="shared" si="34"/>
        <v>0</v>
      </c>
    </row>
    <row r="31" spans="1:39" ht="16.5" customHeight="1">
      <c r="A31" s="7"/>
      <c r="B31" s="16" t="s">
        <v>14</v>
      </c>
      <c r="C31" s="19">
        <f aca="true" t="shared" si="41" ref="C31:I31">SUM(C23:C25)</f>
        <v>8353</v>
      </c>
      <c r="D31" s="74">
        <f t="shared" si="41"/>
        <v>369</v>
      </c>
      <c r="E31" s="74">
        <f t="shared" si="41"/>
        <v>2497</v>
      </c>
      <c r="F31" s="74">
        <f t="shared" si="41"/>
        <v>0</v>
      </c>
      <c r="G31" s="74">
        <f t="shared" si="41"/>
        <v>760</v>
      </c>
      <c r="H31" s="74">
        <f t="shared" si="41"/>
        <v>0</v>
      </c>
      <c r="I31" s="75">
        <f t="shared" si="41"/>
        <v>210</v>
      </c>
      <c r="K31" s="7"/>
      <c r="L31" s="16" t="s">
        <v>14</v>
      </c>
      <c r="M31" s="71">
        <f aca="true" t="shared" si="42" ref="M31:S31">SUM(M23:M25)</f>
        <v>0</v>
      </c>
      <c r="N31" s="66">
        <f t="shared" si="42"/>
        <v>3766</v>
      </c>
      <c r="O31" s="66">
        <f t="shared" si="42"/>
        <v>0</v>
      </c>
      <c r="P31" s="66">
        <f t="shared" si="42"/>
        <v>0</v>
      </c>
      <c r="Q31" s="66">
        <f t="shared" si="42"/>
        <v>751</v>
      </c>
      <c r="R31" s="66">
        <f t="shared" si="42"/>
        <v>0</v>
      </c>
      <c r="S31" s="67">
        <f t="shared" si="42"/>
        <v>0</v>
      </c>
      <c r="U31" s="7"/>
      <c r="V31" s="16" t="s">
        <v>14</v>
      </c>
      <c r="W31" s="37">
        <f t="shared" si="21"/>
        <v>10.641848850838302</v>
      </c>
      <c r="X31" s="35">
        <f t="shared" si="22"/>
        <v>0.47011160373031646</v>
      </c>
      <c r="Y31" s="35">
        <f t="shared" si="23"/>
        <v>3.1812159200937677</v>
      </c>
      <c r="Z31" s="35">
        <f t="shared" si="24"/>
        <v>0</v>
      </c>
      <c r="AA31" s="35">
        <f t="shared" si="25"/>
        <v>0.9682515415583755</v>
      </c>
      <c r="AB31" s="35">
        <f t="shared" si="26"/>
        <v>0</v>
      </c>
      <c r="AC31" s="36">
        <f t="shared" si="27"/>
        <v>0.26754318911481423</v>
      </c>
      <c r="AE31" s="7"/>
      <c r="AF31" s="16" t="s">
        <v>14</v>
      </c>
      <c r="AG31" s="37">
        <f t="shared" si="28"/>
        <v>0</v>
      </c>
      <c r="AH31" s="35">
        <f t="shared" si="29"/>
        <v>4.797941191459002</v>
      </c>
      <c r="AI31" s="35">
        <f t="shared" si="30"/>
        <v>0</v>
      </c>
      <c r="AJ31" s="35">
        <f t="shared" si="31"/>
        <v>0</v>
      </c>
      <c r="AK31" s="35">
        <f t="shared" si="32"/>
        <v>0.9567854048820262</v>
      </c>
      <c r="AL31" s="35">
        <f t="shared" si="33"/>
        <v>0</v>
      </c>
      <c r="AM31" s="36">
        <f t="shared" si="34"/>
        <v>0</v>
      </c>
    </row>
    <row r="32" spans="1:39" ht="16.5" customHeight="1">
      <c r="A32" s="7"/>
      <c r="B32" s="16" t="s">
        <v>15</v>
      </c>
      <c r="C32" s="19">
        <f aca="true" t="shared" si="43" ref="C32:I32">SUM(C24:C25)</f>
        <v>6567</v>
      </c>
      <c r="D32" s="74">
        <f t="shared" si="43"/>
        <v>0</v>
      </c>
      <c r="E32" s="74">
        <f t="shared" si="43"/>
        <v>2162</v>
      </c>
      <c r="F32" s="74">
        <f t="shared" si="43"/>
        <v>0</v>
      </c>
      <c r="G32" s="74">
        <f t="shared" si="43"/>
        <v>639</v>
      </c>
      <c r="H32" s="74">
        <f t="shared" si="43"/>
        <v>0</v>
      </c>
      <c r="I32" s="75">
        <f t="shared" si="43"/>
        <v>0</v>
      </c>
      <c r="K32" s="7"/>
      <c r="L32" s="16" t="s">
        <v>15</v>
      </c>
      <c r="M32" s="71">
        <f aca="true" t="shared" si="44" ref="M32:S32">SUM(M24:M25)</f>
        <v>0</v>
      </c>
      <c r="N32" s="66">
        <f t="shared" si="44"/>
        <v>3766</v>
      </c>
      <c r="O32" s="66">
        <f t="shared" si="44"/>
        <v>0</v>
      </c>
      <c r="P32" s="66">
        <f t="shared" si="44"/>
        <v>0</v>
      </c>
      <c r="Q32" s="66">
        <f t="shared" si="44"/>
        <v>0</v>
      </c>
      <c r="R32" s="66">
        <f t="shared" si="44"/>
        <v>0</v>
      </c>
      <c r="S32" s="67">
        <f t="shared" si="44"/>
        <v>0</v>
      </c>
      <c r="U32" s="7"/>
      <c r="V32" s="16" t="s">
        <v>15</v>
      </c>
      <c r="W32" s="37">
        <f t="shared" si="21"/>
        <v>8.36645772817612</v>
      </c>
      <c r="X32" s="35">
        <f t="shared" si="22"/>
        <v>0</v>
      </c>
      <c r="Y32" s="35">
        <f t="shared" si="23"/>
        <v>2.7544208326963258</v>
      </c>
      <c r="Z32" s="35">
        <f t="shared" si="24"/>
        <v>0</v>
      </c>
      <c r="AA32" s="35">
        <f t="shared" si="25"/>
        <v>0.8140957040207919</v>
      </c>
      <c r="AB32" s="35">
        <f t="shared" si="26"/>
        <v>0</v>
      </c>
      <c r="AC32" s="36">
        <f t="shared" si="27"/>
        <v>0</v>
      </c>
      <c r="AE32" s="7"/>
      <c r="AF32" s="16" t="s">
        <v>15</v>
      </c>
      <c r="AG32" s="37">
        <f t="shared" si="28"/>
        <v>0</v>
      </c>
      <c r="AH32" s="35">
        <f t="shared" si="29"/>
        <v>4.797941191459002</v>
      </c>
      <c r="AI32" s="35">
        <f t="shared" si="30"/>
        <v>0</v>
      </c>
      <c r="AJ32" s="35">
        <f t="shared" si="31"/>
        <v>0</v>
      </c>
      <c r="AK32" s="35">
        <f t="shared" si="32"/>
        <v>0</v>
      </c>
      <c r="AL32" s="35">
        <f t="shared" si="33"/>
        <v>0</v>
      </c>
      <c r="AM32" s="36">
        <f t="shared" si="34"/>
        <v>0</v>
      </c>
    </row>
    <row r="33" spans="1:39" ht="6.75" customHeight="1">
      <c r="A33" s="7"/>
      <c r="B33" s="16"/>
      <c r="C33" s="19"/>
      <c r="D33" s="74"/>
      <c r="E33" s="74"/>
      <c r="F33" s="76"/>
      <c r="G33" s="77"/>
      <c r="H33" s="77"/>
      <c r="I33" s="78"/>
      <c r="K33" s="7"/>
      <c r="L33" s="16"/>
      <c r="M33" s="71"/>
      <c r="N33" s="66"/>
      <c r="O33" s="66"/>
      <c r="P33" s="68"/>
      <c r="Q33" s="69"/>
      <c r="R33" s="69"/>
      <c r="S33" s="70"/>
      <c r="U33" s="7"/>
      <c r="V33" s="16"/>
      <c r="W33" s="19"/>
      <c r="X33" s="6"/>
      <c r="Y33" s="6"/>
      <c r="Z33" s="23"/>
      <c r="AA33" s="24"/>
      <c r="AB33" s="24"/>
      <c r="AC33" s="29"/>
      <c r="AE33" s="7"/>
      <c r="AF33" s="16"/>
      <c r="AG33" s="19"/>
      <c r="AH33" s="6"/>
      <c r="AI33" s="6"/>
      <c r="AJ33" s="23"/>
      <c r="AK33" s="24"/>
      <c r="AL33" s="24"/>
      <c r="AM33" s="29"/>
    </row>
    <row r="34" spans="1:39" ht="15" customHeight="1">
      <c r="A34" s="7"/>
      <c r="B34" s="42" t="s">
        <v>139</v>
      </c>
      <c r="C34" s="19">
        <f>SUM(D34:I34)+SUM(M34:S34)</f>
        <v>58438.99999999994</v>
      </c>
      <c r="D34" s="89">
        <v>54850.99999999994</v>
      </c>
      <c r="E34" s="89">
        <v>640</v>
      </c>
      <c r="F34" s="89">
        <v>13</v>
      </c>
      <c r="G34" s="89">
        <v>8</v>
      </c>
      <c r="H34" s="89">
        <v>269.00000000000006</v>
      </c>
      <c r="I34" s="90">
        <v>68</v>
      </c>
      <c r="K34" s="7"/>
      <c r="L34" s="42" t="s">
        <v>139</v>
      </c>
      <c r="M34" s="71">
        <v>0</v>
      </c>
      <c r="N34" s="66" t="s">
        <v>148</v>
      </c>
      <c r="O34" s="66">
        <v>0</v>
      </c>
      <c r="P34" s="68">
        <v>2</v>
      </c>
      <c r="Q34" s="68">
        <v>2079.0000000000014</v>
      </c>
      <c r="R34" s="68">
        <v>67.99999999999999</v>
      </c>
      <c r="S34" s="91">
        <v>441.00000000000017</v>
      </c>
      <c r="U34" s="7"/>
      <c r="V34" s="42" t="s">
        <v>139</v>
      </c>
      <c r="W34" s="37">
        <f aca="true" t="shared" si="45" ref="W34:AC37">C34/$C$9*100</f>
        <v>74.45217346990769</v>
      </c>
      <c r="X34" s="35">
        <f t="shared" si="45"/>
        <v>69.88100698160315</v>
      </c>
      <c r="Y34" s="35">
        <f t="shared" si="45"/>
        <v>0.8153697192070529</v>
      </c>
      <c r="Z34" s="35">
        <f t="shared" si="45"/>
        <v>0.016562197421393265</v>
      </c>
      <c r="AA34" s="35">
        <f t="shared" si="45"/>
        <v>0.010192121490088163</v>
      </c>
      <c r="AB34" s="35">
        <f t="shared" si="45"/>
        <v>0.34271008510421447</v>
      </c>
      <c r="AC34" s="36">
        <f t="shared" si="45"/>
        <v>0.08663303266574937</v>
      </c>
      <c r="AE34" s="7"/>
      <c r="AF34" s="42" t="s">
        <v>139</v>
      </c>
      <c r="AG34" s="37">
        <f aca="true" t="shared" si="46" ref="AG34:AM37">M34/$C$9*100</f>
        <v>0</v>
      </c>
      <c r="AH34" s="35">
        <f t="shared" si="46"/>
        <v>0</v>
      </c>
      <c r="AI34" s="35">
        <f t="shared" si="46"/>
        <v>0</v>
      </c>
      <c r="AJ34" s="35">
        <f t="shared" si="46"/>
        <v>0.0025480303725220407</v>
      </c>
      <c r="AK34" s="35">
        <f t="shared" si="46"/>
        <v>2.6486775722366627</v>
      </c>
      <c r="AL34" s="35">
        <f t="shared" si="46"/>
        <v>0.08663303266574936</v>
      </c>
      <c r="AM34" s="36">
        <f t="shared" si="46"/>
        <v>0.5618406971411101</v>
      </c>
    </row>
    <row r="35" spans="1:39" ht="15">
      <c r="A35" s="7"/>
      <c r="B35" s="16" t="s">
        <v>140</v>
      </c>
      <c r="C35" s="19">
        <f>SUM(D35:I35)+SUM(M35:S35)</f>
        <v>9594.999999999996</v>
      </c>
      <c r="D35" s="74">
        <v>3687.9999999999964</v>
      </c>
      <c r="E35" s="74">
        <v>798.0000000000001</v>
      </c>
      <c r="F35" s="76">
        <v>15</v>
      </c>
      <c r="G35" s="76">
        <v>85</v>
      </c>
      <c r="H35" s="76">
        <v>168</v>
      </c>
      <c r="I35" s="90">
        <v>257</v>
      </c>
      <c r="K35" s="7"/>
      <c r="L35" s="16" t="s">
        <v>140</v>
      </c>
      <c r="M35" s="71">
        <v>0</v>
      </c>
      <c r="N35" s="66">
        <v>14</v>
      </c>
      <c r="O35" s="66">
        <v>0</v>
      </c>
      <c r="P35" s="68" t="s">
        <v>148</v>
      </c>
      <c r="Q35" s="68">
        <v>4383</v>
      </c>
      <c r="R35" s="68">
        <v>169</v>
      </c>
      <c r="S35" s="91">
        <v>18</v>
      </c>
      <c r="U35" s="7"/>
      <c r="V35" s="16" t="s">
        <v>140</v>
      </c>
      <c r="W35" s="37">
        <f t="shared" si="45"/>
        <v>12.224175712174484</v>
      </c>
      <c r="X35" s="35">
        <f t="shared" si="45"/>
        <v>4.698568006930638</v>
      </c>
      <c r="Y35" s="35">
        <f t="shared" si="45"/>
        <v>1.0166641186362944</v>
      </c>
      <c r="Z35" s="35">
        <f t="shared" si="45"/>
        <v>0.019110227793915305</v>
      </c>
      <c r="AA35" s="35">
        <f t="shared" si="45"/>
        <v>0.10829129083218672</v>
      </c>
      <c r="AB35" s="35">
        <f t="shared" si="45"/>
        <v>0.21403455129185142</v>
      </c>
      <c r="AC35" s="36">
        <f t="shared" si="45"/>
        <v>0.3274219028690822</v>
      </c>
      <c r="AE35" s="7"/>
      <c r="AF35" s="16" t="s">
        <v>140</v>
      </c>
      <c r="AG35" s="37">
        <f t="shared" si="46"/>
        <v>0</v>
      </c>
      <c r="AH35" s="35">
        <f t="shared" si="46"/>
        <v>0.017836212607654285</v>
      </c>
      <c r="AI35" s="35">
        <f t="shared" si="46"/>
        <v>0</v>
      </c>
      <c r="AJ35" s="35">
        <f t="shared" si="46"/>
        <v>0</v>
      </c>
      <c r="AK35" s="35">
        <f t="shared" si="46"/>
        <v>5.584008561382052</v>
      </c>
      <c r="AL35" s="35">
        <f t="shared" si="46"/>
        <v>0.21530856647811242</v>
      </c>
      <c r="AM35" s="36">
        <f t="shared" si="46"/>
        <v>0.022932273352698363</v>
      </c>
    </row>
    <row r="36" spans="1:39" ht="15">
      <c r="A36" s="7"/>
      <c r="B36" s="16" t="s">
        <v>141</v>
      </c>
      <c r="C36" s="19">
        <f>SUM(D36:I36)+SUM(M36:S36)</f>
        <v>2105</v>
      </c>
      <c r="D36" s="74">
        <v>347</v>
      </c>
      <c r="E36" s="74">
        <v>177</v>
      </c>
      <c r="F36" s="76" t="s">
        <v>148</v>
      </c>
      <c r="G36" s="76" t="s">
        <v>148</v>
      </c>
      <c r="H36" s="76">
        <v>249</v>
      </c>
      <c r="I36" s="90" t="s">
        <v>148</v>
      </c>
      <c r="K36" s="7"/>
      <c r="L36" s="16" t="s">
        <v>141</v>
      </c>
      <c r="M36" s="71">
        <v>0</v>
      </c>
      <c r="N36" s="66" t="s">
        <v>148</v>
      </c>
      <c r="O36" s="66">
        <v>0</v>
      </c>
      <c r="P36" s="68" t="s">
        <v>148</v>
      </c>
      <c r="Q36" s="68">
        <v>1332</v>
      </c>
      <c r="R36" s="68" t="s">
        <v>148</v>
      </c>
      <c r="S36" s="91" t="s">
        <v>148</v>
      </c>
      <c r="U36" s="7"/>
      <c r="V36" s="16" t="s">
        <v>141</v>
      </c>
      <c r="W36" s="37">
        <f t="shared" si="45"/>
        <v>2.6818019670794477</v>
      </c>
      <c r="X36" s="35">
        <f t="shared" si="45"/>
        <v>0.44208326963257405</v>
      </c>
      <c r="Y36" s="35">
        <f t="shared" si="45"/>
        <v>0.2255006879682006</v>
      </c>
      <c r="Z36" s="35">
        <f t="shared" si="45"/>
        <v>0</v>
      </c>
      <c r="AA36" s="35">
        <f t="shared" si="45"/>
        <v>0</v>
      </c>
      <c r="AB36" s="35">
        <f t="shared" si="45"/>
        <v>0.31722978137899405</v>
      </c>
      <c r="AC36" s="36">
        <f t="shared" si="45"/>
        <v>0</v>
      </c>
      <c r="AE36" s="7"/>
      <c r="AF36" s="16" t="s">
        <v>141</v>
      </c>
      <c r="AG36" s="37">
        <f t="shared" si="46"/>
        <v>0</v>
      </c>
      <c r="AH36" s="35">
        <f t="shared" si="46"/>
        <v>0</v>
      </c>
      <c r="AI36" s="35">
        <f t="shared" si="46"/>
        <v>0</v>
      </c>
      <c r="AJ36" s="35">
        <f t="shared" si="46"/>
        <v>0</v>
      </c>
      <c r="AK36" s="35">
        <f t="shared" si="46"/>
        <v>1.696988228099679</v>
      </c>
      <c r="AL36" s="35">
        <f t="shared" si="46"/>
        <v>0</v>
      </c>
      <c r="AM36" s="36">
        <f t="shared" si="46"/>
        <v>0</v>
      </c>
    </row>
    <row r="37" spans="2:39" ht="15">
      <c r="B37" s="17" t="s">
        <v>142</v>
      </c>
      <c r="C37" s="18">
        <f>SUM(D37:I37)+SUM(M37:S37)</f>
        <v>8353</v>
      </c>
      <c r="D37" s="92">
        <v>369</v>
      </c>
      <c r="E37" s="92">
        <v>2497</v>
      </c>
      <c r="F37" s="93" t="s">
        <v>148</v>
      </c>
      <c r="G37" s="93">
        <v>760</v>
      </c>
      <c r="H37" s="93" t="s">
        <v>148</v>
      </c>
      <c r="I37" s="94">
        <v>210</v>
      </c>
      <c r="L37" s="17" t="s">
        <v>142</v>
      </c>
      <c r="M37" s="81">
        <v>0</v>
      </c>
      <c r="N37" s="95">
        <v>3766</v>
      </c>
      <c r="O37" s="95">
        <v>0</v>
      </c>
      <c r="P37" s="96" t="s">
        <v>148</v>
      </c>
      <c r="Q37" s="97">
        <v>751</v>
      </c>
      <c r="R37" s="97" t="s">
        <v>148</v>
      </c>
      <c r="S37" s="98" t="s">
        <v>148</v>
      </c>
      <c r="V37" s="17" t="s">
        <v>142</v>
      </c>
      <c r="W37" s="38">
        <f t="shared" si="45"/>
        <v>10.641848850838302</v>
      </c>
      <c r="X37" s="39">
        <f t="shared" si="45"/>
        <v>0.47011160373031646</v>
      </c>
      <c r="Y37" s="39">
        <f t="shared" si="45"/>
        <v>3.1812159200937677</v>
      </c>
      <c r="Z37" s="39">
        <f t="shared" si="45"/>
        <v>0</v>
      </c>
      <c r="AA37" s="39">
        <f t="shared" si="45"/>
        <v>0.9682515415583755</v>
      </c>
      <c r="AB37" s="39">
        <f t="shared" si="45"/>
        <v>0</v>
      </c>
      <c r="AC37" s="40">
        <f t="shared" si="45"/>
        <v>0.26754318911481423</v>
      </c>
      <c r="AF37" s="17" t="s">
        <v>142</v>
      </c>
      <c r="AG37" s="38">
        <f t="shared" si="46"/>
        <v>0</v>
      </c>
      <c r="AH37" s="39">
        <f t="shared" si="46"/>
        <v>4.797941191459002</v>
      </c>
      <c r="AI37" s="39">
        <f t="shared" si="46"/>
        <v>0</v>
      </c>
      <c r="AJ37" s="39">
        <f t="shared" si="46"/>
        <v>0</v>
      </c>
      <c r="AK37" s="39">
        <f t="shared" si="46"/>
        <v>0.9567854048820262</v>
      </c>
      <c r="AL37" s="39">
        <f t="shared" si="46"/>
        <v>0</v>
      </c>
      <c r="AM37" s="40">
        <f t="shared" si="46"/>
        <v>0</v>
      </c>
    </row>
    <row r="38" ht="6.75" customHeight="1"/>
    <row r="39" spans="2:32" ht="12" customHeight="1">
      <c r="B39" s="31"/>
      <c r="L39" s="53" t="s">
        <v>143</v>
      </c>
      <c r="V39" s="31"/>
      <c r="AF39" s="53" t="s">
        <v>143</v>
      </c>
    </row>
    <row r="40" spans="2:32" ht="12" customHeight="1">
      <c r="B40" s="31"/>
      <c r="L40" s="31"/>
      <c r="V40" s="31"/>
      <c r="AF40" s="53" t="s">
        <v>144</v>
      </c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&amp;CIV-1-&amp;P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1.00390625" style="1" customWidth="1"/>
    <col min="5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153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165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02" t="s">
        <v>5</v>
      </c>
      <c r="C5" s="105" t="s">
        <v>44</v>
      </c>
      <c r="D5" s="106"/>
      <c r="E5" s="106"/>
      <c r="F5" s="106"/>
      <c r="G5" s="106"/>
      <c r="H5" s="106"/>
      <c r="I5" s="106"/>
      <c r="J5" s="107"/>
    </row>
    <row r="6" spans="1:10" ht="29.25" customHeight="1">
      <c r="A6" s="7"/>
      <c r="B6" s="103"/>
      <c r="C6" s="9" t="s">
        <v>19</v>
      </c>
      <c r="D6" s="32" t="s">
        <v>43</v>
      </c>
      <c r="E6" s="33" t="s">
        <v>41</v>
      </c>
      <c r="F6" s="34" t="s">
        <v>42</v>
      </c>
      <c r="G6" s="9" t="s">
        <v>19</v>
      </c>
      <c r="H6" s="32" t="s">
        <v>43</v>
      </c>
      <c r="I6" s="33" t="s">
        <v>41</v>
      </c>
      <c r="J6" s="34" t="s">
        <v>42</v>
      </c>
    </row>
    <row r="7" spans="1:10" ht="15" customHeight="1">
      <c r="A7" s="7"/>
      <c r="B7" s="104"/>
      <c r="C7" s="111" t="s">
        <v>83</v>
      </c>
      <c r="D7" s="112"/>
      <c r="E7" s="112"/>
      <c r="F7" s="113"/>
      <c r="G7" s="111" t="s">
        <v>8</v>
      </c>
      <c r="H7" s="112"/>
      <c r="I7" s="112"/>
      <c r="J7" s="113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97</v>
      </c>
      <c r="C9" s="6">
        <f>SUM(C11:C25)</f>
        <v>78492</v>
      </c>
      <c r="D9" s="72">
        <f>SUM(D11:D25)</f>
        <v>68390</v>
      </c>
      <c r="E9" s="72">
        <f>SUM(E11:E25)</f>
        <v>132</v>
      </c>
      <c r="F9" s="72">
        <f>SUM(F11:F25)</f>
        <v>9970</v>
      </c>
      <c r="G9" s="2">
        <f>C9/$C$9*100</f>
        <v>100</v>
      </c>
      <c r="H9" s="2">
        <f>D9/$C$9*100</f>
        <v>87.12989858839117</v>
      </c>
      <c r="I9" s="2">
        <f>E9/$C$9*100</f>
        <v>0.16817000458645467</v>
      </c>
      <c r="J9" s="3">
        <f>F9/$C$9*100</f>
        <v>12.701931407022371</v>
      </c>
    </row>
    <row r="10" spans="1:10" ht="6.75" customHeight="1">
      <c r="A10" s="7"/>
      <c r="B10" s="16"/>
      <c r="C10" s="6"/>
      <c r="D10" s="72"/>
      <c r="E10" s="72"/>
      <c r="F10" s="72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14428</v>
      </c>
      <c r="D11" s="79">
        <v>14294</v>
      </c>
      <c r="E11" s="79" t="s">
        <v>148</v>
      </c>
      <c r="F11" s="79">
        <v>134</v>
      </c>
      <c r="G11" s="2">
        <f aca="true" t="shared" si="0" ref="G11:J25">C11/$C$9*100</f>
        <v>18.381491107374</v>
      </c>
      <c r="H11" s="2">
        <f t="shared" si="0"/>
        <v>18.210773072415023</v>
      </c>
      <c r="I11" s="2">
        <f t="shared" si="0"/>
        <v>0</v>
      </c>
      <c r="J11" s="3">
        <f t="shared" si="0"/>
        <v>0.1707180349589767</v>
      </c>
    </row>
    <row r="12" spans="1:10" ht="15">
      <c r="A12" s="7"/>
      <c r="B12" s="16">
        <v>2</v>
      </c>
      <c r="C12" s="6">
        <f aca="true" t="shared" si="1" ref="C12:C25">D12+E12+F12</f>
        <v>23598</v>
      </c>
      <c r="D12" s="79">
        <v>23472</v>
      </c>
      <c r="E12" s="79" t="s">
        <v>148</v>
      </c>
      <c r="F12" s="79">
        <v>126</v>
      </c>
      <c r="G12" s="2">
        <f t="shared" si="0"/>
        <v>30.064210365387556</v>
      </c>
      <c r="H12" s="2">
        <f t="shared" si="0"/>
        <v>29.903684451918664</v>
      </c>
      <c r="I12" s="2">
        <f t="shared" si="0"/>
        <v>0</v>
      </c>
      <c r="J12" s="3">
        <f t="shared" si="0"/>
        <v>0.16052591346888853</v>
      </c>
    </row>
    <row r="13" spans="1:10" ht="15">
      <c r="A13" s="7"/>
      <c r="B13" s="16">
        <v>3</v>
      </c>
      <c r="C13" s="6">
        <f t="shared" si="1"/>
        <v>8010</v>
      </c>
      <c r="D13" s="79">
        <v>7932</v>
      </c>
      <c r="E13" s="79" t="s">
        <v>148</v>
      </c>
      <c r="F13" s="79">
        <v>78</v>
      </c>
      <c r="G13" s="2">
        <f t="shared" si="0"/>
        <v>10.204861641950771</v>
      </c>
      <c r="H13" s="2">
        <f t="shared" si="0"/>
        <v>10.105488457422412</v>
      </c>
      <c r="I13" s="2">
        <f t="shared" si="0"/>
        <v>0</v>
      </c>
      <c r="J13" s="3">
        <f t="shared" si="0"/>
        <v>0.09937318452835958</v>
      </c>
    </row>
    <row r="14" spans="1:10" ht="15">
      <c r="A14" s="7"/>
      <c r="B14" s="16">
        <v>4</v>
      </c>
      <c r="C14" s="6">
        <f t="shared" si="1"/>
        <v>4104</v>
      </c>
      <c r="D14" s="79">
        <v>4044</v>
      </c>
      <c r="E14" s="79" t="s">
        <v>148</v>
      </c>
      <c r="F14" s="79">
        <v>60</v>
      </c>
      <c r="G14" s="2">
        <f t="shared" si="0"/>
        <v>5.228558324415227</v>
      </c>
      <c r="H14" s="2">
        <f t="shared" si="0"/>
        <v>5.152117413239566</v>
      </c>
      <c r="I14" s="2">
        <f t="shared" si="0"/>
        <v>0</v>
      </c>
      <c r="J14" s="3">
        <f t="shared" si="0"/>
        <v>0.07644091117566122</v>
      </c>
    </row>
    <row r="15" spans="1:10" ht="15">
      <c r="A15" s="7"/>
      <c r="B15" s="16" t="s">
        <v>98</v>
      </c>
      <c r="C15" s="6">
        <f t="shared" si="1"/>
        <v>2360</v>
      </c>
      <c r="D15" s="79">
        <v>2250</v>
      </c>
      <c r="E15" s="79" t="s">
        <v>148</v>
      </c>
      <c r="F15" s="79">
        <v>110</v>
      </c>
      <c r="G15" s="2">
        <f t="shared" si="0"/>
        <v>3.006675839576008</v>
      </c>
      <c r="H15" s="2">
        <f t="shared" si="0"/>
        <v>2.866534169087296</v>
      </c>
      <c r="I15" s="2">
        <f t="shared" si="0"/>
        <v>0</v>
      </c>
      <c r="J15" s="3">
        <f t="shared" si="0"/>
        <v>0.14014167048871223</v>
      </c>
    </row>
    <row r="16" spans="1:10" ht="15">
      <c r="A16" s="7"/>
      <c r="B16" s="16" t="s">
        <v>99</v>
      </c>
      <c r="C16" s="6">
        <f t="shared" si="1"/>
        <v>1650</v>
      </c>
      <c r="D16" s="79">
        <v>1578</v>
      </c>
      <c r="E16" s="79" t="s">
        <v>148</v>
      </c>
      <c r="F16" s="79">
        <v>72</v>
      </c>
      <c r="G16" s="2">
        <f t="shared" si="0"/>
        <v>2.1021250573306833</v>
      </c>
      <c r="H16" s="2">
        <f t="shared" si="0"/>
        <v>2.01039596391989</v>
      </c>
      <c r="I16" s="2">
        <f t="shared" si="0"/>
        <v>0</v>
      </c>
      <c r="J16" s="3">
        <f t="shared" si="0"/>
        <v>0.09172909341079345</v>
      </c>
    </row>
    <row r="17" spans="1:10" ht="15">
      <c r="A17" s="7"/>
      <c r="B17" s="16" t="s">
        <v>100</v>
      </c>
      <c r="C17" s="6">
        <f t="shared" si="1"/>
        <v>1456</v>
      </c>
      <c r="D17" s="79">
        <v>1372</v>
      </c>
      <c r="E17" s="79" t="s">
        <v>148</v>
      </c>
      <c r="F17" s="79">
        <v>84</v>
      </c>
      <c r="G17" s="2">
        <f t="shared" si="0"/>
        <v>1.8549661111960454</v>
      </c>
      <c r="H17" s="2">
        <f t="shared" si="0"/>
        <v>1.7479488355501198</v>
      </c>
      <c r="I17" s="2">
        <f t="shared" si="0"/>
        <v>0</v>
      </c>
      <c r="J17" s="3">
        <f t="shared" si="0"/>
        <v>0.10701727564592571</v>
      </c>
    </row>
    <row r="18" spans="1:10" ht="15">
      <c r="A18" s="7"/>
      <c r="B18" s="16" t="s">
        <v>101</v>
      </c>
      <c r="C18" s="6">
        <f t="shared" si="1"/>
        <v>1192</v>
      </c>
      <c r="D18" s="79">
        <v>1136</v>
      </c>
      <c r="E18" s="79" t="s">
        <v>148</v>
      </c>
      <c r="F18" s="79">
        <v>56</v>
      </c>
      <c r="G18" s="2">
        <f t="shared" si="0"/>
        <v>1.5186261020231362</v>
      </c>
      <c r="H18" s="2">
        <f t="shared" si="0"/>
        <v>1.4472812515925189</v>
      </c>
      <c r="I18" s="2">
        <f t="shared" si="0"/>
        <v>0</v>
      </c>
      <c r="J18" s="3">
        <f t="shared" si="0"/>
        <v>0.07134485043061714</v>
      </c>
    </row>
    <row r="19" spans="1:10" ht="15">
      <c r="A19" s="7"/>
      <c r="B19" s="16" t="s">
        <v>102</v>
      </c>
      <c r="C19" s="6">
        <f t="shared" si="1"/>
        <v>801</v>
      </c>
      <c r="D19" s="79">
        <v>774</v>
      </c>
      <c r="E19" s="79" t="s">
        <v>148</v>
      </c>
      <c r="F19" s="79">
        <v>27</v>
      </c>
      <c r="G19" s="2">
        <f t="shared" si="0"/>
        <v>1.0204861641950773</v>
      </c>
      <c r="H19" s="2">
        <f t="shared" si="0"/>
        <v>0.9860877541660297</v>
      </c>
      <c r="I19" s="2">
        <f t="shared" si="0"/>
        <v>0</v>
      </c>
      <c r="J19" s="3">
        <f t="shared" si="0"/>
        <v>0.034398410029047546</v>
      </c>
    </row>
    <row r="20" spans="1:10" ht="15">
      <c r="A20" s="7"/>
      <c r="B20" s="16" t="s">
        <v>0</v>
      </c>
      <c r="C20" s="6">
        <f t="shared" si="1"/>
        <v>5458.999999999998</v>
      </c>
      <c r="D20" s="79">
        <v>4760.999999999998</v>
      </c>
      <c r="E20" s="79">
        <v>15</v>
      </c>
      <c r="F20" s="79">
        <v>682.9999999999999</v>
      </c>
      <c r="G20" s="2">
        <f t="shared" si="0"/>
        <v>6.954848901798908</v>
      </c>
      <c r="H20" s="2">
        <f t="shared" si="0"/>
        <v>6.065586301788715</v>
      </c>
      <c r="I20" s="2">
        <f t="shared" si="0"/>
        <v>0.019110227793915305</v>
      </c>
      <c r="J20" s="3">
        <f t="shared" si="0"/>
        <v>0.8701523722162766</v>
      </c>
    </row>
    <row r="21" spans="1:10" ht="15">
      <c r="A21" s="7"/>
      <c r="B21" s="16" t="s">
        <v>1</v>
      </c>
      <c r="C21" s="6">
        <f t="shared" si="1"/>
        <v>4976</v>
      </c>
      <c r="D21" s="79">
        <v>3948</v>
      </c>
      <c r="E21" s="79" t="s">
        <v>148</v>
      </c>
      <c r="F21" s="79">
        <v>1028</v>
      </c>
      <c r="G21" s="2">
        <f t="shared" si="0"/>
        <v>6.339499566834837</v>
      </c>
      <c r="H21" s="2">
        <f t="shared" si="0"/>
        <v>5.0298119553585074</v>
      </c>
      <c r="I21" s="2">
        <f t="shared" si="0"/>
        <v>0</v>
      </c>
      <c r="J21" s="3">
        <f t="shared" si="0"/>
        <v>1.3096876114763287</v>
      </c>
    </row>
    <row r="22" spans="1:10" ht="15">
      <c r="A22" s="7"/>
      <c r="B22" s="16" t="s">
        <v>2</v>
      </c>
      <c r="C22" s="6">
        <f t="shared" si="1"/>
        <v>2105</v>
      </c>
      <c r="D22" s="79">
        <v>1713</v>
      </c>
      <c r="E22" s="79" t="s">
        <v>148</v>
      </c>
      <c r="F22" s="79">
        <v>392</v>
      </c>
      <c r="G22" s="2">
        <f t="shared" si="0"/>
        <v>2.6818019670794477</v>
      </c>
      <c r="H22" s="2">
        <f t="shared" si="0"/>
        <v>2.1823880140651277</v>
      </c>
      <c r="I22" s="2">
        <f t="shared" si="0"/>
        <v>0</v>
      </c>
      <c r="J22" s="3">
        <f t="shared" si="0"/>
        <v>0.4994139530143199</v>
      </c>
    </row>
    <row r="23" spans="1:10" ht="15">
      <c r="A23" s="7"/>
      <c r="B23" s="16" t="s">
        <v>3</v>
      </c>
      <c r="C23" s="6">
        <f t="shared" si="1"/>
        <v>1786</v>
      </c>
      <c r="D23" s="79">
        <v>1116</v>
      </c>
      <c r="E23" s="79">
        <v>117</v>
      </c>
      <c r="F23" s="79">
        <v>553</v>
      </c>
      <c r="G23" s="2">
        <f t="shared" si="0"/>
        <v>2.275391122662182</v>
      </c>
      <c r="H23" s="2">
        <f t="shared" si="0"/>
        <v>1.4218009478672986</v>
      </c>
      <c r="I23" s="2">
        <f t="shared" si="0"/>
        <v>0.14905977679253937</v>
      </c>
      <c r="J23" s="3">
        <f t="shared" si="0"/>
        <v>0.7045303980023442</v>
      </c>
    </row>
    <row r="24" spans="1:10" ht="15">
      <c r="A24" s="7"/>
      <c r="B24" s="16" t="s">
        <v>4</v>
      </c>
      <c r="C24" s="6">
        <f t="shared" si="1"/>
        <v>1598</v>
      </c>
      <c r="D24" s="79" t="s">
        <v>148</v>
      </c>
      <c r="E24" s="79" t="s">
        <v>148</v>
      </c>
      <c r="F24" s="79">
        <v>1598</v>
      </c>
      <c r="G24" s="2">
        <f t="shared" si="0"/>
        <v>2.03587626764511</v>
      </c>
      <c r="H24" s="2">
        <f t="shared" si="0"/>
        <v>0</v>
      </c>
      <c r="I24" s="2">
        <f t="shared" si="0"/>
        <v>0</v>
      </c>
      <c r="J24" s="3">
        <f t="shared" si="0"/>
        <v>2.03587626764511</v>
      </c>
    </row>
    <row r="25" spans="1:10" ht="15">
      <c r="A25" s="7"/>
      <c r="B25" s="16" t="s">
        <v>103</v>
      </c>
      <c r="C25" s="6">
        <f t="shared" si="1"/>
        <v>4969</v>
      </c>
      <c r="D25" s="79" t="s">
        <v>148</v>
      </c>
      <c r="E25" s="79" t="s">
        <v>148</v>
      </c>
      <c r="F25" s="79">
        <v>4969</v>
      </c>
      <c r="G25" s="2">
        <f t="shared" si="0"/>
        <v>6.330581460531009</v>
      </c>
      <c r="H25" s="2">
        <f t="shared" si="0"/>
        <v>0</v>
      </c>
      <c r="I25" s="2">
        <f t="shared" si="0"/>
        <v>0</v>
      </c>
      <c r="J25" s="3">
        <f t="shared" si="0"/>
        <v>6.330581460531009</v>
      </c>
    </row>
    <row r="26" spans="1:10" ht="6.75" customHeight="1">
      <c r="A26" s="7"/>
      <c r="B26" s="16"/>
      <c r="C26" s="6"/>
      <c r="D26" s="72"/>
      <c r="E26" s="72"/>
      <c r="F26" s="72"/>
      <c r="G26" s="2"/>
      <c r="H26" s="2"/>
      <c r="I26" s="2"/>
      <c r="J26" s="3"/>
    </row>
    <row r="27" spans="1:10" ht="16.5" customHeight="1">
      <c r="A27" s="7"/>
      <c r="B27" s="41" t="s">
        <v>10</v>
      </c>
      <c r="C27" s="6">
        <f>SUM(C15:C25)</f>
        <v>28352</v>
      </c>
      <c r="D27" s="72">
        <f>SUM(D15:D25)</f>
        <v>18648</v>
      </c>
      <c r="E27" s="72">
        <f>SUM(E15:E25)</f>
        <v>132</v>
      </c>
      <c r="F27" s="72">
        <f>SUM(F15:F25)</f>
        <v>9572</v>
      </c>
      <c r="G27" s="2">
        <f aca="true" t="shared" si="2" ref="G27:J32">C27/$C$9*100</f>
        <v>36.12087856087244</v>
      </c>
      <c r="H27" s="2">
        <f t="shared" si="2"/>
        <v>23.757835193395504</v>
      </c>
      <c r="I27" s="2">
        <f t="shared" si="2"/>
        <v>0.16817000458645467</v>
      </c>
      <c r="J27" s="3">
        <f t="shared" si="2"/>
        <v>12.194873362890487</v>
      </c>
    </row>
    <row r="28" spans="1:10" ht="16.5" customHeight="1">
      <c r="A28" s="7"/>
      <c r="B28" s="16" t="s">
        <v>11</v>
      </c>
      <c r="C28" s="6">
        <f>SUM(C20:C25)</f>
        <v>20893</v>
      </c>
      <c r="D28" s="72">
        <f>SUM(D20:D25)</f>
        <v>11537.999999999998</v>
      </c>
      <c r="E28" s="72">
        <f>SUM(E20:E25)</f>
        <v>132</v>
      </c>
      <c r="F28" s="72">
        <f>SUM(F20:F25)</f>
        <v>9223</v>
      </c>
      <c r="G28" s="2">
        <f t="shared" si="2"/>
        <v>26.6179992865515</v>
      </c>
      <c r="H28" s="2">
        <f t="shared" si="2"/>
        <v>14.69958721907965</v>
      </c>
      <c r="I28" s="2">
        <f t="shared" si="2"/>
        <v>0.16817000458645467</v>
      </c>
      <c r="J28" s="3">
        <f t="shared" si="2"/>
        <v>11.75024206288539</v>
      </c>
    </row>
    <row r="29" spans="1:10" ht="16.5" customHeight="1">
      <c r="A29" s="7"/>
      <c r="B29" s="16" t="s">
        <v>12</v>
      </c>
      <c r="C29" s="6">
        <f>SUM(C21:C25)</f>
        <v>15434</v>
      </c>
      <c r="D29" s="72">
        <f>SUM(D21:D25)</f>
        <v>6777</v>
      </c>
      <c r="E29" s="72">
        <f>SUM(E21:E25)</f>
        <v>117</v>
      </c>
      <c r="F29" s="72">
        <f>SUM(F21:F25)</f>
        <v>8540</v>
      </c>
      <c r="G29" s="2">
        <f t="shared" si="2"/>
        <v>19.663150384752587</v>
      </c>
      <c r="H29" s="2">
        <f t="shared" si="2"/>
        <v>8.634000917290933</v>
      </c>
      <c r="I29" s="2">
        <f t="shared" si="2"/>
        <v>0.14905977679253937</v>
      </c>
      <c r="J29" s="3">
        <f t="shared" si="2"/>
        <v>10.880089690669113</v>
      </c>
    </row>
    <row r="30" spans="1:10" ht="16.5" customHeight="1">
      <c r="A30" s="7"/>
      <c r="B30" s="16" t="s">
        <v>13</v>
      </c>
      <c r="C30" s="6">
        <f>SUM(C22:C25)</f>
        <v>10458</v>
      </c>
      <c r="D30" s="72">
        <f>SUM(D22:D25)</f>
        <v>2829</v>
      </c>
      <c r="E30" s="72">
        <f>SUM(E22:E25)</f>
        <v>117</v>
      </c>
      <c r="F30" s="72">
        <f>SUM(F22:F25)</f>
        <v>7512</v>
      </c>
      <c r="G30" s="2">
        <f t="shared" si="2"/>
        <v>13.32365081791775</v>
      </c>
      <c r="H30" s="2">
        <f t="shared" si="2"/>
        <v>3.604188961932426</v>
      </c>
      <c r="I30" s="2">
        <f t="shared" si="2"/>
        <v>0.14905977679253937</v>
      </c>
      <c r="J30" s="3">
        <f t="shared" si="2"/>
        <v>9.570402079192784</v>
      </c>
    </row>
    <row r="31" spans="1:10" ht="16.5" customHeight="1">
      <c r="A31" s="7"/>
      <c r="B31" s="16" t="s">
        <v>14</v>
      </c>
      <c r="C31" s="6">
        <f>SUM(C23:C25)</f>
        <v>8353</v>
      </c>
      <c r="D31" s="72">
        <f>SUM(D23:D25)</f>
        <v>1116</v>
      </c>
      <c r="E31" s="72">
        <f>SUM(E23:E25)</f>
        <v>117</v>
      </c>
      <c r="F31" s="72">
        <f>SUM(F23:F25)</f>
        <v>7120</v>
      </c>
      <c r="G31" s="2">
        <f t="shared" si="2"/>
        <v>10.641848850838302</v>
      </c>
      <c r="H31" s="2">
        <f t="shared" si="2"/>
        <v>1.4218009478672986</v>
      </c>
      <c r="I31" s="2">
        <f t="shared" si="2"/>
        <v>0.14905977679253937</v>
      </c>
      <c r="J31" s="3">
        <f t="shared" si="2"/>
        <v>9.070988126178465</v>
      </c>
    </row>
    <row r="32" spans="1:10" ht="16.5" customHeight="1">
      <c r="A32" s="7"/>
      <c r="B32" s="16" t="s">
        <v>15</v>
      </c>
      <c r="C32" s="19">
        <f>SUM(C24:C25)</f>
        <v>6567</v>
      </c>
      <c r="D32" s="72">
        <f>SUM(D24:D25)</f>
        <v>0</v>
      </c>
      <c r="E32" s="72">
        <f>SUM(E24:E25)</f>
        <v>0</v>
      </c>
      <c r="F32" s="72">
        <f>SUM(F24:F25)</f>
        <v>6567</v>
      </c>
      <c r="G32" s="2">
        <f t="shared" si="2"/>
        <v>8.36645772817612</v>
      </c>
      <c r="H32" s="2">
        <f t="shared" si="2"/>
        <v>0</v>
      </c>
      <c r="I32" s="2">
        <f t="shared" si="2"/>
        <v>0</v>
      </c>
      <c r="J32" s="3">
        <f t="shared" si="2"/>
        <v>8.36645772817612</v>
      </c>
    </row>
    <row r="33" spans="1:10" ht="6.75" customHeight="1">
      <c r="A33" s="7"/>
      <c r="B33" s="16"/>
      <c r="C33" s="6"/>
      <c r="D33" s="72"/>
      <c r="E33" s="72"/>
      <c r="F33" s="72"/>
      <c r="G33" s="2"/>
      <c r="H33" s="2"/>
      <c r="I33" s="2"/>
      <c r="J33" s="3"/>
    </row>
    <row r="34" spans="1:10" ht="15" customHeight="1">
      <c r="A34" s="7"/>
      <c r="B34" s="42" t="s">
        <v>104</v>
      </c>
      <c r="C34" s="6">
        <f>D34+E34+F34</f>
        <v>58438.99999999969</v>
      </c>
      <c r="D34" s="79">
        <v>57591.99999999969</v>
      </c>
      <c r="E34" s="79" t="s">
        <v>148</v>
      </c>
      <c r="F34" s="79">
        <v>846.9999999999997</v>
      </c>
      <c r="G34" s="2">
        <f aca="true" t="shared" si="3" ref="G34:J37">C34/$C$9*100</f>
        <v>74.45217346990736</v>
      </c>
      <c r="H34" s="2">
        <f t="shared" si="3"/>
        <v>73.37308260714428</v>
      </c>
      <c r="I34" s="2">
        <f t="shared" si="3"/>
        <v>0</v>
      </c>
      <c r="J34" s="3">
        <f t="shared" si="3"/>
        <v>1.0790908627630835</v>
      </c>
    </row>
    <row r="35" spans="1:10" ht="15">
      <c r="A35" s="7"/>
      <c r="B35" s="16" t="s">
        <v>105</v>
      </c>
      <c r="C35" s="6">
        <f>D35+E35+F35</f>
        <v>9595</v>
      </c>
      <c r="D35" s="79">
        <v>7968.999999999999</v>
      </c>
      <c r="E35" s="79">
        <v>15</v>
      </c>
      <c r="F35" s="79">
        <v>1611.0000000000002</v>
      </c>
      <c r="G35" s="2">
        <f t="shared" si="3"/>
        <v>12.224175712174489</v>
      </c>
      <c r="H35" s="2">
        <f t="shared" si="3"/>
        <v>10.15262701931407</v>
      </c>
      <c r="I35" s="2">
        <f t="shared" si="3"/>
        <v>0.019110227793915305</v>
      </c>
      <c r="J35" s="3">
        <f t="shared" si="3"/>
        <v>2.052438465066504</v>
      </c>
    </row>
    <row r="36" spans="1:10" ht="15">
      <c r="A36" s="7"/>
      <c r="B36" s="16" t="s">
        <v>106</v>
      </c>
      <c r="C36" s="6">
        <f>D36+E36+F36</f>
        <v>2105</v>
      </c>
      <c r="D36" s="79">
        <v>1713</v>
      </c>
      <c r="E36" s="79" t="s">
        <v>148</v>
      </c>
      <c r="F36" s="79">
        <v>392</v>
      </c>
      <c r="G36" s="2">
        <f t="shared" si="3"/>
        <v>2.6818019670794477</v>
      </c>
      <c r="H36" s="2">
        <f t="shared" si="3"/>
        <v>2.1823880140651277</v>
      </c>
      <c r="I36" s="2">
        <f t="shared" si="3"/>
        <v>0</v>
      </c>
      <c r="J36" s="3">
        <f t="shared" si="3"/>
        <v>0.4994139530143199</v>
      </c>
    </row>
    <row r="37" spans="2:10" ht="15">
      <c r="B37" s="17" t="s">
        <v>107</v>
      </c>
      <c r="C37" s="18">
        <f>D37+E37+F37</f>
        <v>8353</v>
      </c>
      <c r="D37" s="99">
        <v>1116</v>
      </c>
      <c r="E37" s="99">
        <v>117</v>
      </c>
      <c r="F37" s="99">
        <v>7120</v>
      </c>
      <c r="G37" s="4">
        <f t="shared" si="3"/>
        <v>10.641848850838302</v>
      </c>
      <c r="H37" s="4">
        <f t="shared" si="3"/>
        <v>1.4218009478672986</v>
      </c>
      <c r="I37" s="4">
        <f t="shared" si="3"/>
        <v>0.14905977679253937</v>
      </c>
      <c r="J37" s="5">
        <f t="shared" si="3"/>
        <v>9.070988126178465</v>
      </c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0.7109375" style="1" customWidth="1"/>
    <col min="4" max="4" width="11.00390625" style="1" customWidth="1"/>
    <col min="5" max="7" width="8.7109375" style="1" customWidth="1"/>
    <col min="8" max="8" width="8.00390625" style="1" customWidth="1"/>
    <col min="9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154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166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02" t="s">
        <v>5</v>
      </c>
      <c r="C5" s="105" t="s">
        <v>57</v>
      </c>
      <c r="D5" s="106"/>
      <c r="E5" s="106"/>
      <c r="F5" s="106"/>
      <c r="G5" s="106"/>
      <c r="H5" s="106"/>
      <c r="I5" s="106"/>
      <c r="J5" s="107"/>
    </row>
    <row r="6" spans="1:10" ht="29.25" customHeight="1">
      <c r="A6" s="7"/>
      <c r="B6" s="103"/>
      <c r="C6" s="9" t="s">
        <v>19</v>
      </c>
      <c r="D6" s="32" t="s">
        <v>58</v>
      </c>
      <c r="E6" s="33" t="s">
        <v>59</v>
      </c>
      <c r="F6" s="34" t="s">
        <v>35</v>
      </c>
      <c r="G6" s="9" t="s">
        <v>19</v>
      </c>
      <c r="H6" s="32" t="s">
        <v>58</v>
      </c>
      <c r="I6" s="33" t="s">
        <v>59</v>
      </c>
      <c r="J6" s="34" t="s">
        <v>35</v>
      </c>
    </row>
    <row r="7" spans="1:10" ht="15" customHeight="1">
      <c r="A7" s="7"/>
      <c r="B7" s="104"/>
      <c r="C7" s="111" t="s">
        <v>83</v>
      </c>
      <c r="D7" s="112"/>
      <c r="E7" s="112"/>
      <c r="F7" s="113"/>
      <c r="G7" s="111" t="s">
        <v>8</v>
      </c>
      <c r="H7" s="112"/>
      <c r="I7" s="112"/>
      <c r="J7" s="113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19</v>
      </c>
      <c r="C9" s="6">
        <f>SUM(C11:C25)</f>
        <v>78492</v>
      </c>
      <c r="D9" s="79">
        <f>SUM(D11:D25)</f>
        <v>57826</v>
      </c>
      <c r="E9" s="79">
        <f>SUM(E11:E25)</f>
        <v>16678</v>
      </c>
      <c r="F9" s="79">
        <f>SUM(F11:F25)</f>
        <v>3988</v>
      </c>
      <c r="G9" s="2">
        <f>C9/$C$9*100</f>
        <v>100</v>
      </c>
      <c r="H9" s="2">
        <f>D9/$C$9*100</f>
        <v>73.67120216072975</v>
      </c>
      <c r="I9" s="2">
        <f>E9/$C$9*100</f>
        <v>21.248025276461295</v>
      </c>
      <c r="J9" s="3">
        <f>F9/$C$9*100</f>
        <v>5.080772562808948</v>
      </c>
    </row>
    <row r="10" spans="1:10" ht="6.75" customHeight="1">
      <c r="A10" s="7"/>
      <c r="B10" s="16"/>
      <c r="C10" s="6"/>
      <c r="D10" s="79"/>
      <c r="E10" s="79"/>
      <c r="F10" s="79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14428</v>
      </c>
      <c r="D11" s="79">
        <v>9893</v>
      </c>
      <c r="E11" s="79">
        <v>2987</v>
      </c>
      <c r="F11" s="79">
        <v>1548</v>
      </c>
      <c r="G11" s="2">
        <f aca="true" t="shared" si="0" ref="G11:J25">C11/$C$9*100</f>
        <v>18.381491107374</v>
      </c>
      <c r="H11" s="2">
        <f t="shared" si="0"/>
        <v>12.603832237680274</v>
      </c>
      <c r="I11" s="2">
        <f t="shared" si="0"/>
        <v>3.8054833613616674</v>
      </c>
      <c r="J11" s="3">
        <f t="shared" si="0"/>
        <v>1.9721755083320593</v>
      </c>
    </row>
    <row r="12" spans="1:10" ht="15">
      <c r="A12" s="7"/>
      <c r="B12" s="16">
        <v>2</v>
      </c>
      <c r="C12" s="6">
        <f aca="true" t="shared" si="1" ref="C12:C25">D12+E12+F12</f>
        <v>23598</v>
      </c>
      <c r="D12" s="79">
        <v>19110</v>
      </c>
      <c r="E12" s="79">
        <v>3142</v>
      </c>
      <c r="F12" s="79">
        <v>1346</v>
      </c>
      <c r="G12" s="2">
        <f t="shared" si="0"/>
        <v>30.064210365387556</v>
      </c>
      <c r="H12" s="2">
        <f t="shared" si="0"/>
        <v>24.346430209448098</v>
      </c>
      <c r="I12" s="2">
        <f t="shared" si="0"/>
        <v>4.002955715232125</v>
      </c>
      <c r="J12" s="3">
        <f t="shared" si="0"/>
        <v>1.7148244407073334</v>
      </c>
    </row>
    <row r="13" spans="1:10" ht="15">
      <c r="A13" s="7"/>
      <c r="B13" s="16">
        <v>3</v>
      </c>
      <c r="C13" s="6">
        <f t="shared" si="1"/>
        <v>8010</v>
      </c>
      <c r="D13" s="79">
        <v>6642</v>
      </c>
      <c r="E13" s="79">
        <v>1053</v>
      </c>
      <c r="F13" s="79">
        <v>315</v>
      </c>
      <c r="G13" s="2">
        <f t="shared" si="0"/>
        <v>10.204861641950771</v>
      </c>
      <c r="H13" s="2">
        <f t="shared" si="0"/>
        <v>8.462008867145697</v>
      </c>
      <c r="I13" s="2">
        <f t="shared" si="0"/>
        <v>1.3415379911328544</v>
      </c>
      <c r="J13" s="3">
        <f t="shared" si="0"/>
        <v>0.4013147836722214</v>
      </c>
    </row>
    <row r="14" spans="1:10" ht="15">
      <c r="A14" s="7"/>
      <c r="B14" s="16">
        <v>4</v>
      </c>
      <c r="C14" s="6">
        <f t="shared" si="1"/>
        <v>4104</v>
      </c>
      <c r="D14" s="79">
        <v>3400</v>
      </c>
      <c r="E14" s="79">
        <v>576</v>
      </c>
      <c r="F14" s="79">
        <v>128</v>
      </c>
      <c r="G14" s="2">
        <f t="shared" si="0"/>
        <v>5.228558324415227</v>
      </c>
      <c r="H14" s="2">
        <f t="shared" si="0"/>
        <v>4.331651633287469</v>
      </c>
      <c r="I14" s="2">
        <f t="shared" si="0"/>
        <v>0.7338327472863476</v>
      </c>
      <c r="J14" s="3">
        <f t="shared" si="0"/>
        <v>0.1630739438414106</v>
      </c>
    </row>
    <row r="15" spans="1:10" ht="15">
      <c r="A15" s="7"/>
      <c r="B15" s="16" t="s">
        <v>20</v>
      </c>
      <c r="C15" s="6">
        <f t="shared" si="1"/>
        <v>2360</v>
      </c>
      <c r="D15" s="79">
        <v>1925</v>
      </c>
      <c r="E15" s="79">
        <v>375</v>
      </c>
      <c r="F15" s="79">
        <v>60</v>
      </c>
      <c r="G15" s="2">
        <f t="shared" si="0"/>
        <v>3.006675839576008</v>
      </c>
      <c r="H15" s="2">
        <f t="shared" si="0"/>
        <v>2.452479233552464</v>
      </c>
      <c r="I15" s="2">
        <f t="shared" si="0"/>
        <v>0.47775569484788255</v>
      </c>
      <c r="J15" s="3">
        <f t="shared" si="0"/>
        <v>0.07644091117566122</v>
      </c>
    </row>
    <row r="16" spans="1:10" ht="15">
      <c r="A16" s="7"/>
      <c r="B16" s="16" t="s">
        <v>21</v>
      </c>
      <c r="C16" s="6">
        <f t="shared" si="1"/>
        <v>1650</v>
      </c>
      <c r="D16" s="79">
        <v>1380</v>
      </c>
      <c r="E16" s="79">
        <v>234</v>
      </c>
      <c r="F16" s="79">
        <v>36</v>
      </c>
      <c r="G16" s="2">
        <f t="shared" si="0"/>
        <v>2.1021250573306833</v>
      </c>
      <c r="H16" s="2">
        <f t="shared" si="0"/>
        <v>1.758140957040208</v>
      </c>
      <c r="I16" s="2">
        <f t="shared" si="0"/>
        <v>0.29811955358507874</v>
      </c>
      <c r="J16" s="3">
        <f t="shared" si="0"/>
        <v>0.045864546705396726</v>
      </c>
    </row>
    <row r="17" spans="1:10" ht="15">
      <c r="A17" s="7"/>
      <c r="B17" s="16" t="s">
        <v>22</v>
      </c>
      <c r="C17" s="6">
        <f t="shared" si="1"/>
        <v>1456</v>
      </c>
      <c r="D17" s="79">
        <v>1232</v>
      </c>
      <c r="E17" s="79">
        <v>196</v>
      </c>
      <c r="F17" s="79">
        <v>28</v>
      </c>
      <c r="G17" s="2">
        <f t="shared" si="0"/>
        <v>1.8549661111960454</v>
      </c>
      <c r="H17" s="2">
        <f t="shared" si="0"/>
        <v>1.569586709473577</v>
      </c>
      <c r="I17" s="2">
        <f t="shared" si="0"/>
        <v>0.24970697650715995</v>
      </c>
      <c r="J17" s="3">
        <f t="shared" si="0"/>
        <v>0.03567242521530857</v>
      </c>
    </row>
    <row r="18" spans="1:10" ht="15">
      <c r="A18" s="7"/>
      <c r="B18" s="16" t="s">
        <v>23</v>
      </c>
      <c r="C18" s="6">
        <f t="shared" si="1"/>
        <v>1192</v>
      </c>
      <c r="D18" s="79">
        <v>1056</v>
      </c>
      <c r="E18" s="79">
        <v>112</v>
      </c>
      <c r="F18" s="79">
        <v>24</v>
      </c>
      <c r="G18" s="2">
        <f t="shared" si="0"/>
        <v>1.5186261020231362</v>
      </c>
      <c r="H18" s="2">
        <f t="shared" si="0"/>
        <v>1.3453600366916374</v>
      </c>
      <c r="I18" s="2">
        <f t="shared" si="0"/>
        <v>0.14268970086123428</v>
      </c>
      <c r="J18" s="3">
        <f t="shared" si="0"/>
        <v>0.030576364470264485</v>
      </c>
    </row>
    <row r="19" spans="1:10" ht="15">
      <c r="A19" s="7"/>
      <c r="B19" s="16" t="s">
        <v>24</v>
      </c>
      <c r="C19" s="6">
        <f t="shared" si="1"/>
        <v>801</v>
      </c>
      <c r="D19" s="79">
        <v>684</v>
      </c>
      <c r="E19" s="79">
        <v>99</v>
      </c>
      <c r="F19" s="79">
        <v>18</v>
      </c>
      <c r="G19" s="2">
        <f t="shared" si="0"/>
        <v>1.0204861641950773</v>
      </c>
      <c r="H19" s="2">
        <f t="shared" si="0"/>
        <v>0.8714263874025377</v>
      </c>
      <c r="I19" s="2">
        <f t="shared" si="0"/>
        <v>0.126127503439841</v>
      </c>
      <c r="J19" s="3">
        <f t="shared" si="0"/>
        <v>0.022932273352698363</v>
      </c>
    </row>
    <row r="20" spans="1:10" ht="15">
      <c r="A20" s="7"/>
      <c r="B20" s="16" t="s">
        <v>0</v>
      </c>
      <c r="C20" s="6">
        <f t="shared" si="1"/>
        <v>5459</v>
      </c>
      <c r="D20" s="79">
        <v>4404</v>
      </c>
      <c r="E20" s="79">
        <v>890.0000000000001</v>
      </c>
      <c r="F20" s="79">
        <v>165</v>
      </c>
      <c r="G20" s="2">
        <f t="shared" si="0"/>
        <v>6.95484890179891</v>
      </c>
      <c r="H20" s="2">
        <f t="shared" si="0"/>
        <v>5.6107628802935325</v>
      </c>
      <c r="I20" s="2">
        <f t="shared" si="0"/>
        <v>1.133873515772308</v>
      </c>
      <c r="J20" s="3">
        <f t="shared" si="0"/>
        <v>0.21021250573306835</v>
      </c>
    </row>
    <row r="21" spans="1:10" ht="15">
      <c r="A21" s="7"/>
      <c r="B21" s="16" t="s">
        <v>1</v>
      </c>
      <c r="C21" s="6">
        <f t="shared" si="1"/>
        <v>4975.999999999999</v>
      </c>
      <c r="D21" s="79">
        <v>3870.999999999999</v>
      </c>
      <c r="E21" s="79">
        <v>903</v>
      </c>
      <c r="F21" s="79">
        <v>202</v>
      </c>
      <c r="G21" s="2">
        <f t="shared" si="0"/>
        <v>6.339499566834836</v>
      </c>
      <c r="H21" s="2">
        <f t="shared" si="0"/>
        <v>4.9317127860164085</v>
      </c>
      <c r="I21" s="2">
        <f t="shared" si="0"/>
        <v>1.1504357131937013</v>
      </c>
      <c r="J21" s="3">
        <f t="shared" si="0"/>
        <v>0.25735106762472604</v>
      </c>
    </row>
    <row r="22" spans="1:10" ht="15">
      <c r="A22" s="7"/>
      <c r="B22" s="16" t="s">
        <v>2</v>
      </c>
      <c r="C22" s="6">
        <f t="shared" si="1"/>
        <v>2105</v>
      </c>
      <c r="D22" s="79">
        <v>1510.9999999999998</v>
      </c>
      <c r="E22" s="79">
        <v>476.00000000000006</v>
      </c>
      <c r="F22" s="79">
        <v>118</v>
      </c>
      <c r="G22" s="2">
        <f t="shared" si="0"/>
        <v>2.6818019670794477</v>
      </c>
      <c r="H22" s="2">
        <f t="shared" si="0"/>
        <v>1.9250369464404011</v>
      </c>
      <c r="I22" s="2">
        <f t="shared" si="0"/>
        <v>0.6064312286602457</v>
      </c>
      <c r="J22" s="3">
        <f t="shared" si="0"/>
        <v>0.15033379197880037</v>
      </c>
    </row>
    <row r="23" spans="1:10" ht="15">
      <c r="A23" s="7"/>
      <c r="B23" s="16" t="s">
        <v>3</v>
      </c>
      <c r="C23" s="6">
        <f t="shared" si="1"/>
        <v>1785.9999999999998</v>
      </c>
      <c r="D23" s="79">
        <v>1119.9999999999998</v>
      </c>
      <c r="E23" s="79">
        <v>666</v>
      </c>
      <c r="F23" s="79" t="s">
        <v>148</v>
      </c>
      <c r="G23" s="2">
        <f t="shared" si="0"/>
        <v>2.2753911226621817</v>
      </c>
      <c r="H23" s="2">
        <f t="shared" si="0"/>
        <v>1.4268970086123423</v>
      </c>
      <c r="I23" s="2">
        <f t="shared" si="0"/>
        <v>0.8484941140498395</v>
      </c>
      <c r="J23" s="3">
        <f t="shared" si="0"/>
        <v>0</v>
      </c>
    </row>
    <row r="24" spans="1:10" ht="15">
      <c r="A24" s="7"/>
      <c r="B24" s="16" t="s">
        <v>4</v>
      </c>
      <c r="C24" s="6">
        <f t="shared" si="1"/>
        <v>1598</v>
      </c>
      <c r="D24" s="79">
        <v>1598</v>
      </c>
      <c r="E24" s="79" t="s">
        <v>148</v>
      </c>
      <c r="F24" s="79" t="s">
        <v>148</v>
      </c>
      <c r="G24" s="2">
        <f t="shared" si="0"/>
        <v>2.03587626764511</v>
      </c>
      <c r="H24" s="2">
        <f t="shared" si="0"/>
        <v>2.03587626764511</v>
      </c>
      <c r="I24" s="2">
        <f t="shared" si="0"/>
        <v>0</v>
      </c>
      <c r="J24" s="3">
        <f t="shared" si="0"/>
        <v>0</v>
      </c>
    </row>
    <row r="25" spans="1:10" ht="15">
      <c r="A25" s="7"/>
      <c r="B25" s="16" t="s">
        <v>18</v>
      </c>
      <c r="C25" s="6">
        <f t="shared" si="1"/>
        <v>4969</v>
      </c>
      <c r="D25" s="79" t="s">
        <v>148</v>
      </c>
      <c r="E25" s="79">
        <v>4969</v>
      </c>
      <c r="F25" s="79" t="s">
        <v>148</v>
      </c>
      <c r="G25" s="2">
        <f t="shared" si="0"/>
        <v>6.330581460531009</v>
      </c>
      <c r="H25" s="2">
        <f t="shared" si="0"/>
        <v>0</v>
      </c>
      <c r="I25" s="2">
        <f t="shared" si="0"/>
        <v>6.330581460531009</v>
      </c>
      <c r="J25" s="3">
        <f t="shared" si="0"/>
        <v>0</v>
      </c>
    </row>
    <row r="26" spans="1:10" ht="6.75" customHeight="1">
      <c r="A26" s="7"/>
      <c r="B26" s="16"/>
      <c r="C26" s="6"/>
      <c r="D26" s="79"/>
      <c r="E26" s="79"/>
      <c r="F26" s="79"/>
      <c r="G26" s="2"/>
      <c r="H26" s="2"/>
      <c r="I26" s="2"/>
      <c r="J26" s="3"/>
    </row>
    <row r="27" spans="1:10" ht="16.5" customHeight="1">
      <c r="A27" s="7"/>
      <c r="B27" s="41" t="s">
        <v>10</v>
      </c>
      <c r="C27" s="6">
        <f>SUM(C15:C25)</f>
        <v>28352</v>
      </c>
      <c r="D27" s="79">
        <f>SUM(D15:D25)</f>
        <v>18781</v>
      </c>
      <c r="E27" s="79">
        <f>SUM(E15:E25)</f>
        <v>8920</v>
      </c>
      <c r="F27" s="79">
        <f>SUM(F15:F25)</f>
        <v>651</v>
      </c>
      <c r="G27" s="2">
        <f aca="true" t="shared" si="2" ref="G27:J32">C27/$C$9*100</f>
        <v>36.12087856087244</v>
      </c>
      <c r="H27" s="2">
        <f t="shared" si="2"/>
        <v>23.92727921316822</v>
      </c>
      <c r="I27" s="2">
        <f t="shared" si="2"/>
        <v>11.3642154614483</v>
      </c>
      <c r="J27" s="3">
        <f t="shared" si="2"/>
        <v>0.8293838862559242</v>
      </c>
    </row>
    <row r="28" spans="1:10" ht="16.5" customHeight="1">
      <c r="A28" s="7"/>
      <c r="B28" s="16" t="s">
        <v>11</v>
      </c>
      <c r="C28" s="6">
        <f>SUM(C20:C25)</f>
        <v>20893</v>
      </c>
      <c r="D28" s="79">
        <f>SUM(D20:D25)</f>
        <v>12504</v>
      </c>
      <c r="E28" s="79">
        <f>SUM(E20:E25)</f>
        <v>7904</v>
      </c>
      <c r="F28" s="79">
        <f>SUM(F20:F25)</f>
        <v>485</v>
      </c>
      <c r="G28" s="2">
        <f t="shared" si="2"/>
        <v>26.6179992865515</v>
      </c>
      <c r="H28" s="2">
        <f t="shared" si="2"/>
        <v>15.930285889007797</v>
      </c>
      <c r="I28" s="2">
        <f t="shared" si="2"/>
        <v>10.069816032207104</v>
      </c>
      <c r="J28" s="3">
        <f t="shared" si="2"/>
        <v>0.6178973653365948</v>
      </c>
    </row>
    <row r="29" spans="1:10" ht="16.5" customHeight="1">
      <c r="A29" s="7"/>
      <c r="B29" s="16" t="s">
        <v>12</v>
      </c>
      <c r="C29" s="6">
        <f>SUM(C21:C25)</f>
        <v>15433.999999999998</v>
      </c>
      <c r="D29" s="79">
        <f>SUM(D21:D25)</f>
        <v>8099.999999999999</v>
      </c>
      <c r="E29" s="79">
        <f>SUM(E21:E25)</f>
        <v>7014</v>
      </c>
      <c r="F29" s="79">
        <f>SUM(F21:F25)</f>
        <v>320</v>
      </c>
      <c r="G29" s="2">
        <f t="shared" si="2"/>
        <v>19.663150384752583</v>
      </c>
      <c r="H29" s="2">
        <f t="shared" si="2"/>
        <v>10.319523008714263</v>
      </c>
      <c r="I29" s="2">
        <f t="shared" si="2"/>
        <v>8.935942516434796</v>
      </c>
      <c r="J29" s="3">
        <f t="shared" si="2"/>
        <v>0.40768485960352646</v>
      </c>
    </row>
    <row r="30" spans="1:10" ht="16.5" customHeight="1">
      <c r="A30" s="7"/>
      <c r="B30" s="16" t="s">
        <v>13</v>
      </c>
      <c r="C30" s="6">
        <f>SUM(C22:C25)</f>
        <v>10458</v>
      </c>
      <c r="D30" s="79">
        <f>SUM(D22:D25)</f>
        <v>4229</v>
      </c>
      <c r="E30" s="79">
        <f>SUM(E22:E25)</f>
        <v>6111</v>
      </c>
      <c r="F30" s="79">
        <f>SUM(F22:F25)</f>
        <v>118</v>
      </c>
      <c r="G30" s="2">
        <f t="shared" si="2"/>
        <v>13.32365081791775</v>
      </c>
      <c r="H30" s="2">
        <f t="shared" si="2"/>
        <v>5.387810222697855</v>
      </c>
      <c r="I30" s="2">
        <f t="shared" si="2"/>
        <v>7.785506803241095</v>
      </c>
      <c r="J30" s="3">
        <f t="shared" si="2"/>
        <v>0.15033379197880037</v>
      </c>
    </row>
    <row r="31" spans="1:10" ht="16.5" customHeight="1">
      <c r="A31" s="7"/>
      <c r="B31" s="16" t="s">
        <v>14</v>
      </c>
      <c r="C31" s="6">
        <f>SUM(C23:C25)</f>
        <v>8353</v>
      </c>
      <c r="D31" s="79">
        <f>SUM(D23:D25)</f>
        <v>2718</v>
      </c>
      <c r="E31" s="79">
        <f>SUM(E23:E25)</f>
        <v>5635</v>
      </c>
      <c r="F31" s="79">
        <f>SUM(F23:F25)</f>
        <v>0</v>
      </c>
      <c r="G31" s="2">
        <f t="shared" si="2"/>
        <v>10.641848850838302</v>
      </c>
      <c r="H31" s="2">
        <f t="shared" si="2"/>
        <v>3.4627732762574532</v>
      </c>
      <c r="I31" s="2">
        <f t="shared" si="2"/>
        <v>7.17907557458085</v>
      </c>
      <c r="J31" s="3">
        <f t="shared" si="2"/>
        <v>0</v>
      </c>
    </row>
    <row r="32" spans="1:10" ht="16.5" customHeight="1">
      <c r="A32" s="7"/>
      <c r="B32" s="16" t="s">
        <v>15</v>
      </c>
      <c r="C32" s="19">
        <f>SUM(C24:C25)</f>
        <v>6567</v>
      </c>
      <c r="D32" s="79">
        <f>SUM(D24:D25)</f>
        <v>1598</v>
      </c>
      <c r="E32" s="79">
        <f>SUM(E24:E25)</f>
        <v>4969</v>
      </c>
      <c r="F32" s="79">
        <f>SUM(F24:F25)</f>
        <v>0</v>
      </c>
      <c r="G32" s="2">
        <f t="shared" si="2"/>
        <v>8.36645772817612</v>
      </c>
      <c r="H32" s="2">
        <f t="shared" si="2"/>
        <v>2.03587626764511</v>
      </c>
      <c r="I32" s="2">
        <f t="shared" si="2"/>
        <v>6.330581460531009</v>
      </c>
      <c r="J32" s="3">
        <f t="shared" si="2"/>
        <v>0</v>
      </c>
    </row>
    <row r="33" spans="1:10" ht="6.75" customHeight="1">
      <c r="A33" s="7"/>
      <c r="B33" s="16"/>
      <c r="C33" s="6"/>
      <c r="D33" s="79"/>
      <c r="E33" s="79"/>
      <c r="F33" s="79"/>
      <c r="G33" s="2"/>
      <c r="H33" s="2"/>
      <c r="I33" s="2"/>
      <c r="J33" s="3"/>
    </row>
    <row r="34" spans="1:10" ht="15" customHeight="1">
      <c r="A34" s="7"/>
      <c r="B34" s="42" t="s">
        <v>25</v>
      </c>
      <c r="C34" s="6">
        <f>D34+E34+F34</f>
        <v>58438.99999999997</v>
      </c>
      <c r="D34" s="79">
        <v>46001.99999999997</v>
      </c>
      <c r="E34" s="79">
        <v>8913.99999999999</v>
      </c>
      <c r="F34" s="79">
        <v>3523.0000000000045</v>
      </c>
      <c r="G34" s="2">
        <f aca="true" t="shared" si="3" ref="G34:J37">C34/$C$9*100</f>
        <v>74.45217346990772</v>
      </c>
      <c r="H34" s="2">
        <f t="shared" si="3"/>
        <v>58.60724659837941</v>
      </c>
      <c r="I34" s="2">
        <f t="shared" si="3"/>
        <v>11.356571370330723</v>
      </c>
      <c r="J34" s="3">
        <f t="shared" si="3"/>
        <v>4.48835550119758</v>
      </c>
    </row>
    <row r="35" spans="1:10" ht="15">
      <c r="A35" s="7"/>
      <c r="B35" s="16" t="s">
        <v>26</v>
      </c>
      <c r="C35" s="6">
        <f>D35+E35+F35</f>
        <v>9594.999999999998</v>
      </c>
      <c r="D35" s="79">
        <v>7594.999999999998</v>
      </c>
      <c r="E35" s="79">
        <v>1652.9999999999998</v>
      </c>
      <c r="F35" s="79">
        <v>347.00000000000006</v>
      </c>
      <c r="G35" s="2">
        <f t="shared" si="3"/>
        <v>12.224175712174487</v>
      </c>
      <c r="H35" s="2">
        <f t="shared" si="3"/>
        <v>9.676145339652447</v>
      </c>
      <c r="I35" s="2">
        <f t="shared" si="3"/>
        <v>2.1059471028894663</v>
      </c>
      <c r="J35" s="3">
        <f t="shared" si="3"/>
        <v>0.44208326963257405</v>
      </c>
    </row>
    <row r="36" spans="1:10" ht="15">
      <c r="A36" s="7"/>
      <c r="B36" s="16" t="s">
        <v>27</v>
      </c>
      <c r="C36" s="6">
        <f>D36+E36+F36</f>
        <v>2105</v>
      </c>
      <c r="D36" s="79">
        <v>1510.9999999999998</v>
      </c>
      <c r="E36" s="79">
        <v>476.00000000000006</v>
      </c>
      <c r="F36" s="79">
        <v>118</v>
      </c>
      <c r="G36" s="2">
        <f t="shared" si="3"/>
        <v>2.6818019670794477</v>
      </c>
      <c r="H36" s="2">
        <f t="shared" si="3"/>
        <v>1.9250369464404011</v>
      </c>
      <c r="I36" s="2">
        <f t="shared" si="3"/>
        <v>0.6064312286602457</v>
      </c>
      <c r="J36" s="3">
        <f t="shared" si="3"/>
        <v>0.15033379197880037</v>
      </c>
    </row>
    <row r="37" spans="2:10" ht="15">
      <c r="B37" s="17" t="s">
        <v>28</v>
      </c>
      <c r="C37" s="18">
        <f>D37+E37+F37</f>
        <v>8353</v>
      </c>
      <c r="D37" s="99">
        <v>2718.0000000000005</v>
      </c>
      <c r="E37" s="99">
        <v>5635</v>
      </c>
      <c r="F37" s="99" t="s">
        <v>148</v>
      </c>
      <c r="G37" s="4">
        <f t="shared" si="3"/>
        <v>10.641848850838302</v>
      </c>
      <c r="H37" s="4">
        <f t="shared" si="3"/>
        <v>3.4627732762574532</v>
      </c>
      <c r="I37" s="4">
        <f t="shared" si="3"/>
        <v>7.17907557458085</v>
      </c>
      <c r="J37" s="5">
        <f t="shared" si="3"/>
        <v>0</v>
      </c>
    </row>
  </sheetData>
  <sheetProtection/>
  <mergeCells count="4">
    <mergeCell ref="B5:B7"/>
    <mergeCell ref="C5:J5"/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1"/>
  <headerFooter>
    <oddFooter>&amp;CIV-1-13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2015-03-31T08:05:34Z</cp:lastPrinted>
  <dcterms:created xsi:type="dcterms:W3CDTF">2009-05-05T14:52:36Z</dcterms:created>
  <dcterms:modified xsi:type="dcterms:W3CDTF">2015-08-17T01:40:46Z</dcterms:modified>
  <cp:category/>
  <cp:version/>
  <cp:contentType/>
  <cp:contentStatus/>
</cp:coreProperties>
</file>