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Table 1-1" sheetId="1" r:id="rId1"/>
    <sheet name="Table 1-2-1" sheetId="2" r:id="rId2"/>
    <sheet name="Table 1-2-2" sheetId="3" r:id="rId3"/>
    <sheet name="Table 1-3-1" sheetId="4" r:id="rId4"/>
    <sheet name="Table 1-3-2" sheetId="5" r:id="rId5"/>
    <sheet name="Table 1-4-1" sheetId="6" r:id="rId6"/>
    <sheet name="Table 1-4-2" sheetId="7" r:id="rId7"/>
    <sheet name="Table 1-5" sheetId="8" r:id="rId8"/>
    <sheet name="Table 1-6" sheetId="9" r:id="rId9"/>
    <sheet name="Table 1-7-1" sheetId="10" r:id="rId10"/>
    <sheet name="Table 1-7-2" sheetId="11" r:id="rId11"/>
    <sheet name="Table 1-8-1" sheetId="12" r:id="rId12"/>
    <sheet name="Table 1-8-2" sheetId="13" r:id="rId13"/>
    <sheet name="Table 1-9-1" sheetId="14" r:id="rId14"/>
    <sheet name="Table 1-9-2" sheetId="15" r:id="rId15"/>
  </sheets>
  <definedNames>
    <definedName name="_xlnm.Print_Area" localSheetId="0">'Table 1-1'!$A$1:$I$37</definedName>
    <definedName name="_xlnm.Print_Area" localSheetId="1">'Table 1-2-1'!$A$1:$I$38</definedName>
    <definedName name="_xlnm.Print_Area" localSheetId="2">'Table 1-2-2'!$A$1:$K$37</definedName>
    <definedName name="_xlnm.Print_Area" localSheetId="3">'Table 1-3-1'!$A$1:$I$38</definedName>
    <definedName name="_xlnm.Print_Area" localSheetId="4">'Table 1-3-2'!$A$1:$AG$41</definedName>
    <definedName name="_xlnm.Print_Area" localSheetId="5">'Table 1-4-1'!$A$1:$T$41</definedName>
    <definedName name="_xlnm.Print_Area" localSheetId="6">'Table 1-4-2'!$U$1:$AN$41</definedName>
    <definedName name="_xlnm.Print_Area" localSheetId="7">'Table 1-5'!$A$1:$K$40</definedName>
    <definedName name="_xlnm.Print_Area" localSheetId="8">'Table 1-6'!$A$1:$K$40</definedName>
    <definedName name="_xlnm.Print_Area" localSheetId="9">'Table 1-7-1'!$A$1:$K$40</definedName>
    <definedName name="_xlnm.Print_Area" localSheetId="10">'Table 1-7-2'!$N$1:$V$37</definedName>
    <definedName name="_xlnm.Print_Area" localSheetId="11">'Table 1-8-1'!$B$1:$M$37</definedName>
    <definedName name="_xlnm.Print_Area" localSheetId="12">'Table 1-8-2'!$P$1:$AA$37</definedName>
    <definedName name="_xlnm.Print_Area" localSheetId="13">'Table 1-9-1'!$A$1:$K$40</definedName>
    <definedName name="_xlnm.Print_Area" localSheetId="14">'Table 1-9-2'!$N$1:$V$39</definedName>
  </definedNames>
  <calcPr fullCalcOnLoad="1"/>
</workbook>
</file>

<file path=xl/sharedStrings.xml><?xml version="1.0" encoding="utf-8"?>
<sst xmlns="http://schemas.openxmlformats.org/spreadsheetml/2006/main" count="967" uniqueCount="206">
  <si>
    <t>10-19</t>
  </si>
  <si>
    <t>20-49</t>
  </si>
  <si>
    <t>50-99</t>
  </si>
  <si>
    <t>100-499</t>
  </si>
  <si>
    <t>500-999</t>
  </si>
  <si>
    <t xml:space="preserve">Size of Persons Engaged </t>
  </si>
  <si>
    <t>Male</t>
  </si>
  <si>
    <t>Female</t>
  </si>
  <si>
    <t>(%)</t>
  </si>
  <si>
    <t>1 person</t>
  </si>
  <si>
    <t>5 and over</t>
  </si>
  <si>
    <t>10 and over</t>
  </si>
  <si>
    <t>20 and over</t>
  </si>
  <si>
    <t>50 and over</t>
  </si>
  <si>
    <t>100 and over</t>
  </si>
  <si>
    <t>500 and over</t>
  </si>
  <si>
    <t>(establishments)</t>
  </si>
  <si>
    <t>Sex of Representative</t>
  </si>
  <si>
    <t>Both Sexes</t>
  </si>
  <si>
    <t>1,000 and over</t>
  </si>
  <si>
    <t>Total</t>
  </si>
  <si>
    <t>5</t>
  </si>
  <si>
    <t>6</t>
  </si>
  <si>
    <t>7</t>
  </si>
  <si>
    <t>8</t>
  </si>
  <si>
    <t>9</t>
  </si>
  <si>
    <t>1-10</t>
  </si>
  <si>
    <t>11-50</t>
  </si>
  <si>
    <t>51-100</t>
  </si>
  <si>
    <t>101 and over</t>
  </si>
  <si>
    <t>Registered</t>
  </si>
  <si>
    <t>Not Registered</t>
  </si>
  <si>
    <t>Cambodian</t>
  </si>
  <si>
    <t>Foreigner</t>
  </si>
  <si>
    <t xml:space="preserve">Table 1-2-1. Number of Establishments by Size of Persons Engaged </t>
  </si>
  <si>
    <t>Other Asian Countries</t>
  </si>
  <si>
    <t>US and Europe</t>
  </si>
  <si>
    <t>Others</t>
  </si>
  <si>
    <t>Commerce</t>
  </si>
  <si>
    <t>Economy and Finance</t>
  </si>
  <si>
    <t>Interior</t>
  </si>
  <si>
    <t>Health</t>
  </si>
  <si>
    <t>Labor</t>
  </si>
  <si>
    <t>Posts and Tel.</t>
  </si>
  <si>
    <t>Tourism</t>
  </si>
  <si>
    <t>(1/3)</t>
  </si>
  <si>
    <t>(2/3)</t>
  </si>
  <si>
    <t>Social Affair</t>
  </si>
  <si>
    <t>Women's Affairs</t>
  </si>
  <si>
    <t>National Bank</t>
  </si>
  <si>
    <t>Industry</t>
  </si>
  <si>
    <t>Ministries and Agencies</t>
  </si>
  <si>
    <t>Water Resource</t>
  </si>
  <si>
    <t>Public Works</t>
  </si>
  <si>
    <t>Culture and Religion</t>
  </si>
  <si>
    <t>(3/3)</t>
  </si>
  <si>
    <t>Environ- ment</t>
  </si>
  <si>
    <t>Education</t>
  </si>
  <si>
    <t>Culture and Fine Arts</t>
  </si>
  <si>
    <t>Informa- tion</t>
  </si>
  <si>
    <t>Justice</t>
  </si>
  <si>
    <t>Land Manage- ment</t>
  </si>
  <si>
    <t>Civil Aviation</t>
  </si>
  <si>
    <t xml:space="preserve">Table 1-3-2. Number of Registered Establishments by Size of Persons Engaged </t>
  </si>
  <si>
    <t>(1/2)</t>
  </si>
  <si>
    <t>(2/2)</t>
  </si>
  <si>
    <t>Coopera- tive</t>
  </si>
  <si>
    <t>NGO</t>
  </si>
  <si>
    <t>Branch of a foreign company</t>
  </si>
  <si>
    <t>Head Office</t>
  </si>
  <si>
    <t>Branch</t>
  </si>
  <si>
    <t>Single Unit</t>
  </si>
  <si>
    <t>Head Office or Branch</t>
  </si>
  <si>
    <t>Street</t>
  </si>
  <si>
    <t>Home</t>
  </si>
  <si>
    <t>Apartment</t>
  </si>
  <si>
    <t>Traditional Market</t>
  </si>
  <si>
    <t>Modern Shopping Mall</t>
  </si>
  <si>
    <t>Exclusive Block or Building</t>
  </si>
  <si>
    <t>Individual Proprietor</t>
  </si>
  <si>
    <t>Sole Proprietor</t>
  </si>
  <si>
    <t>General Partner- ship</t>
  </si>
  <si>
    <t>Limited Partner- ship</t>
  </si>
  <si>
    <t>Private Limited Company</t>
  </si>
  <si>
    <t>Public Limited Company</t>
  </si>
  <si>
    <t>Tenure of Business Place</t>
  </si>
  <si>
    <t>Owned</t>
  </si>
  <si>
    <t>Rented</t>
  </si>
  <si>
    <t>Area of Business Place</t>
  </si>
  <si>
    <r>
      <t>Under 5m</t>
    </r>
    <r>
      <rPr>
        <vertAlign val="superscript"/>
        <sz val="9"/>
        <rFont val="Arial Unicode MS"/>
        <family val="3"/>
      </rPr>
      <t>2</t>
    </r>
  </si>
  <si>
    <r>
      <t>5-9m</t>
    </r>
    <r>
      <rPr>
        <vertAlign val="superscript"/>
        <sz val="9"/>
        <rFont val="Arial Unicode MS"/>
        <family val="3"/>
      </rPr>
      <t>2</t>
    </r>
  </si>
  <si>
    <r>
      <t>10-29m</t>
    </r>
    <r>
      <rPr>
        <vertAlign val="superscript"/>
        <sz val="9"/>
        <rFont val="Arial Unicode MS"/>
        <family val="3"/>
      </rPr>
      <t>2</t>
    </r>
  </si>
  <si>
    <r>
      <t>30-49m</t>
    </r>
    <r>
      <rPr>
        <vertAlign val="superscript"/>
        <sz val="9"/>
        <rFont val="Arial Unicode MS"/>
        <family val="3"/>
      </rPr>
      <t>2</t>
    </r>
  </si>
  <si>
    <r>
      <t>50-99m</t>
    </r>
    <r>
      <rPr>
        <vertAlign val="superscript"/>
        <sz val="9"/>
        <rFont val="Arial Unicode MS"/>
        <family val="3"/>
      </rPr>
      <t>2</t>
    </r>
  </si>
  <si>
    <r>
      <t>100-199m</t>
    </r>
    <r>
      <rPr>
        <vertAlign val="superscript"/>
        <sz val="9"/>
        <rFont val="Arial Unicode MS"/>
        <family val="3"/>
      </rPr>
      <t>2</t>
    </r>
  </si>
  <si>
    <t>2004-2008</t>
  </si>
  <si>
    <t>1999-2003</t>
  </si>
  <si>
    <t>1991-1998</t>
  </si>
  <si>
    <t>Year of Starting the Business</t>
  </si>
  <si>
    <t>before 1990 or unknown</t>
  </si>
  <si>
    <t>Ownership</t>
  </si>
  <si>
    <t>Registered or not</t>
  </si>
  <si>
    <t>Subsidiary of a foreign company</t>
  </si>
  <si>
    <t>Chinese</t>
  </si>
  <si>
    <t>Korean</t>
  </si>
  <si>
    <t>Viet- namese</t>
  </si>
  <si>
    <t>Kind of Business Place</t>
  </si>
  <si>
    <t xml:space="preserve">Table 1-9-1. Number of Establishments by Size of Persons Engaged </t>
  </si>
  <si>
    <t>(%)</t>
  </si>
  <si>
    <t xml:space="preserve">Table 1-8-1. Number of Establishments by Size of Persons Engaged </t>
  </si>
  <si>
    <r>
      <t>200-499m</t>
    </r>
    <r>
      <rPr>
        <vertAlign val="superscript"/>
        <sz val="9"/>
        <rFont val="Arial Unicode MS"/>
        <family val="3"/>
      </rPr>
      <t>2</t>
    </r>
    <r>
      <rPr>
        <sz val="9"/>
        <rFont val="Arial Unicode MS"/>
        <family val="3"/>
      </rPr>
      <t xml:space="preserve"> </t>
    </r>
  </si>
  <si>
    <r>
      <t>500-999m</t>
    </r>
    <r>
      <rPr>
        <vertAlign val="superscript"/>
        <sz val="9"/>
        <rFont val="Arial Unicode MS"/>
        <family val="3"/>
      </rPr>
      <t>2</t>
    </r>
  </si>
  <si>
    <t xml:space="preserve"> Cambodian Owner or not</t>
  </si>
  <si>
    <t xml:space="preserve"> Nationality of the Owner</t>
  </si>
  <si>
    <t xml:space="preserve">Table 1-2-2. Number of Establishments by Size of Persons Engaged </t>
  </si>
  <si>
    <t>CDC 1)</t>
  </si>
  <si>
    <t xml:space="preserve">Table 1-4-1. Number of Establishments by Size of Persons Engaged </t>
  </si>
  <si>
    <r>
      <t xml:space="preserve">Table 1-4-2. Percent Distribution of Number of </t>
    </r>
    <r>
      <rPr>
        <sz val="10"/>
        <rFont val="Arial"/>
        <family val="2"/>
      </rPr>
      <t xml:space="preserve">Establishments by Size of Persons Engaged </t>
    </r>
  </si>
  <si>
    <t xml:space="preserve">Table 1-7-2. Percent Distribution of Number of Establishments by Size of Persons Engaged </t>
  </si>
  <si>
    <r>
      <t>1000m</t>
    </r>
    <r>
      <rPr>
        <vertAlign val="superscript"/>
        <sz val="9"/>
        <rFont val="Arial Unicode MS"/>
        <family val="3"/>
      </rPr>
      <t>2</t>
    </r>
    <r>
      <rPr>
        <sz val="9"/>
        <rFont val="Arial Unicode MS"/>
        <family val="3"/>
      </rPr>
      <t xml:space="preserve"> and over </t>
    </r>
  </si>
  <si>
    <t xml:space="preserve">Table 1-8-2. Percent Distribution of Number of Establishments by Size of Persons Engaged </t>
  </si>
  <si>
    <t xml:space="preserve">Table 1-9-2. Percent Distribution of Number of Establishments by Size of Persons Engaged </t>
  </si>
  <si>
    <t xml:space="preserve">  the number of registered establishments in this table is a cumulative number.</t>
  </si>
  <si>
    <t>1) CDC stands for Council for Development Cambodia.</t>
  </si>
  <si>
    <t>2) "State-owned" includes "Autonomy-owned".</t>
  </si>
  <si>
    <t>Total</t>
  </si>
  <si>
    <t>5</t>
  </si>
  <si>
    <t>6</t>
  </si>
  <si>
    <t>7</t>
  </si>
  <si>
    <t>8</t>
  </si>
  <si>
    <t>9</t>
  </si>
  <si>
    <t>1,000 and over</t>
  </si>
  <si>
    <t>1-10</t>
  </si>
  <si>
    <t>11-50</t>
  </si>
  <si>
    <t>51-100</t>
  </si>
  <si>
    <t>101 and over</t>
  </si>
  <si>
    <t>* Since many establishments are registered at more than two ministries or agencies,</t>
  </si>
  <si>
    <t>Rep. office of a foreign company 1)</t>
  </si>
  <si>
    <t>State- owned        2)</t>
  </si>
  <si>
    <t>Street Business</t>
  </si>
  <si>
    <t>1990 or before 1)</t>
  </si>
  <si>
    <t>1) Include establishments whose "Year of Starting the Business" is unknown.</t>
  </si>
  <si>
    <t xml:space="preserve">Table 1-1. Number of Establishments by Size of Persons Engaged </t>
  </si>
  <si>
    <t xml:space="preserve">Table 1-3-2. Number of Registered Establishments by Size of Persons Engaged </t>
  </si>
  <si>
    <t xml:space="preserve">Table 1-5. Number of Establishments by Size of Persons Engaged </t>
  </si>
  <si>
    <t xml:space="preserve">Table 1-6. Number of Establishments by Size of Persons Engaged </t>
  </si>
  <si>
    <t xml:space="preserve">Table 1-7-1. Number of Establishments by Size of Persons Engaged </t>
  </si>
  <si>
    <t xml:space="preserve">Table 1-8-1. Number of Establishments by Size of Persons Engaged </t>
  </si>
  <si>
    <t xml:space="preserve">Table 1-9-1. Number of Establishments by Size of Persons Engaged </t>
  </si>
  <si>
    <t xml:space="preserve">                   and Registered Ministry or Agency - Kampong Cham (2011)</t>
  </si>
  <si>
    <t xml:space="preserve">                  and Ownership - Kampong Cham (2011)</t>
  </si>
  <si>
    <t xml:space="preserve">                   and Kind of Business Place - Kampong Cham (2011)</t>
  </si>
  <si>
    <t xml:space="preserve">           and Sex of Representative - Kampong Cham (2011)</t>
  </si>
  <si>
    <t xml:space="preserve">             and Whether Cambodian Owner or not - Kampong Cham (2011)</t>
  </si>
  <si>
    <t xml:space="preserve">             and Nationality of Owner - Kampong Cham (2011)</t>
  </si>
  <si>
    <t xml:space="preserve">Table 1-3-1. Number of Establishments by Size of Persons Engaged and Whether Registered </t>
  </si>
  <si>
    <t xml:space="preserve">             at the Ministry of Commerce or Not - Kampong Cham (2011)</t>
  </si>
  <si>
    <t xml:space="preserve">             and Registered Ministry or Agency - Kampong Cham (2011)</t>
  </si>
  <si>
    <t xml:space="preserve">             and Ownership - Kampong Cham (2011)</t>
  </si>
  <si>
    <t xml:space="preserve">           and Whether Head Office or Branch - Kampong Cham (2011)</t>
  </si>
  <si>
    <t xml:space="preserve">           and Tenure of Business Place - Kampong Cham (2011)</t>
  </si>
  <si>
    <t xml:space="preserve">             and Kind of Business Place - Kampong Cham (2011)</t>
  </si>
  <si>
    <t xml:space="preserve">             and Area of Business Place - Kampong Cham (2011)</t>
  </si>
  <si>
    <t xml:space="preserve">Table 1-8-2. Percent Distribution of Number of Establishments by Size of Persons Engaged </t>
  </si>
  <si>
    <t xml:space="preserve">             and Year of Starting the Business - Kampong Cham (2011)</t>
  </si>
  <si>
    <t>Total</t>
  </si>
  <si>
    <t>8</t>
  </si>
  <si>
    <t>1) Commercial representative office of a foreign company</t>
  </si>
  <si>
    <t>(2/2)</t>
  </si>
  <si>
    <t xml:space="preserve">Table 1-4-1. Number of Establishments by Size of Persons Engaged </t>
  </si>
  <si>
    <t>Ownership</t>
  </si>
  <si>
    <t xml:space="preserve">Size of Persons Engaged </t>
  </si>
  <si>
    <t>Individual Proprietor</t>
  </si>
  <si>
    <t>Subsidiary of a foreign company</t>
  </si>
  <si>
    <t>Branch of a foreign company</t>
  </si>
  <si>
    <t>Coopera- tive</t>
  </si>
  <si>
    <t>NGO</t>
  </si>
  <si>
    <t>Limited Partner- ship</t>
  </si>
  <si>
    <t>Public Limited Company</t>
  </si>
  <si>
    <t>5</t>
  </si>
  <si>
    <t>6</t>
  </si>
  <si>
    <t>7</t>
  </si>
  <si>
    <t>8</t>
  </si>
  <si>
    <t>9</t>
  </si>
  <si>
    <t>1,000 and over</t>
  </si>
  <si>
    <t>1-10</t>
  </si>
  <si>
    <t>51-100</t>
  </si>
  <si>
    <t>101 and over</t>
  </si>
  <si>
    <t>1) Commercial representative office of a foreign company</t>
  </si>
  <si>
    <t>2) "State-owned" includes "Autonomy-owned".</t>
  </si>
  <si>
    <t>(1/2)</t>
  </si>
  <si>
    <t xml:space="preserve">Table 1-4-2. Percent Distribution of Number of Establishments by Size of Persons Engaged </t>
  </si>
  <si>
    <t>Total</t>
  </si>
  <si>
    <t>Sole Proprietor</t>
  </si>
  <si>
    <t>General Partner- ship</t>
  </si>
  <si>
    <t>Rep. Office of a foreign company 1)</t>
  </si>
  <si>
    <t>State- owned</t>
  </si>
  <si>
    <t>Private Limited Company</t>
  </si>
  <si>
    <t>Rep. office of a foreign company 1)</t>
  </si>
  <si>
    <t>State- owned        2)</t>
  </si>
  <si>
    <t>(%)</t>
  </si>
  <si>
    <t>11-50</t>
  </si>
  <si>
    <t>Others</t>
  </si>
  <si>
    <t>(establishments)</t>
  </si>
  <si>
    <r>
      <t xml:space="preserve">Table 1-4-1. Number of </t>
    </r>
    <r>
      <rPr>
        <sz val="10"/>
        <rFont val="Arial"/>
        <family val="2"/>
      </rPr>
      <t xml:space="preserve">Establishments by Size of Persons Engaged </t>
    </r>
  </si>
  <si>
    <r>
      <t xml:space="preserve">Table 1-4-1. Number of </t>
    </r>
    <r>
      <rPr>
        <sz val="10"/>
        <rFont val="Arial"/>
        <family val="2"/>
      </rPr>
      <t xml:space="preserve">Establishments by Size of Persons Engaged 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</si>
</sst>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0"/>
    <numFmt numFmtId="185" formatCode="#,##0.0_ ;[Red]\-#,##0.0\ "/>
    <numFmt numFmtId="186" formatCode="#,##0_ ;[Red]\-#,##0\ "/>
    <numFmt numFmtId="187" formatCode="#,##0.00_ ;[Red]\-#,##0.00\ "/>
    <numFmt numFmtId="188" formatCode="0.00_);[Red]\(0.00\)"/>
    <numFmt numFmtId="189" formatCode="0.0_ ;[Red]\-0.0\ "/>
    <numFmt numFmtId="190" formatCode="0_);[Red]\(0\)"/>
    <numFmt numFmtId="191" formatCode="[$-411]yyyy&quot;年&quot;m&quot;月&quot;d&quot;日&quot;\ dddd"/>
    <numFmt numFmtId="192" formatCode="hh:mm:ss"/>
    <numFmt numFmtId="193" formatCode="###0"/>
  </numFmts>
  <fonts count="46">
    <font>
      <sz val="10"/>
      <name val="Arial"/>
      <family val="2"/>
    </font>
    <font>
      <sz val="6"/>
      <name val="ＭＳ Ｐゴシック"/>
      <family val="3"/>
    </font>
    <font>
      <sz val="10"/>
      <name val="Arial Unicode MS"/>
      <family val="3"/>
    </font>
    <font>
      <sz val="11"/>
      <color indexed="8"/>
      <name val="ＭＳ Ｐゴシック"/>
      <family val="3"/>
    </font>
    <font>
      <sz val="9"/>
      <name val="Arial Unicode MS"/>
      <family val="3"/>
    </font>
    <font>
      <vertAlign val="superscript"/>
      <sz val="9"/>
      <name val="Arial Unicode MS"/>
      <family val="3"/>
    </font>
    <font>
      <i/>
      <sz val="10"/>
      <name val="Arial Unicode MS"/>
      <family val="3"/>
    </font>
    <font>
      <i/>
      <sz val="10"/>
      <name val="Arial"/>
      <family val="2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Arial"/>
      <family val="2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Arial"/>
      <family val="2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Arial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Arial"/>
      <family val="2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/>
      <bottom>
        <color indexed="63"/>
      </bottom>
    </border>
    <border>
      <left style="thin">
        <color theme="0" tint="-0.24993999302387238"/>
      </left>
      <right>
        <color indexed="63"/>
      </right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>
        <color indexed="63"/>
      </bottom>
    </border>
    <border>
      <left style="thin"/>
      <right style="thin"/>
      <top style="thin">
        <color theme="0" tint="-0.4999699890613556"/>
      </top>
      <bottom>
        <color indexed="63"/>
      </bottom>
    </border>
    <border>
      <left style="thin"/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>
        <color indexed="63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theme="0" tint="-0.24993999302387238"/>
      </top>
      <bottom>
        <color indexed="63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theme="0" tint="-0.24993999302387238"/>
      </top>
      <bottom style="thin"/>
    </border>
    <border>
      <left>
        <color indexed="63"/>
      </left>
      <right>
        <color indexed="63"/>
      </right>
      <top style="thin">
        <color theme="0" tint="-0.24993999302387238"/>
      </top>
      <bottom style="thin"/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/>
    </border>
    <border>
      <left style="thin">
        <color theme="0" tint="-0.3499799966812134"/>
      </left>
      <right>
        <color indexed="63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>
        <color theme="0" tint="-0.24993999302387238"/>
      </left>
      <right style="thin"/>
      <top style="thin"/>
      <bottom>
        <color indexed="63"/>
      </bottom>
    </border>
    <border>
      <left>
        <color indexed="63"/>
      </left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>
        <color indexed="63"/>
      </right>
      <top style="thin"/>
      <bottom style="thin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3499799966812134"/>
      </bottom>
    </border>
    <border>
      <left style="thin">
        <color theme="0" tint="-0.24993999302387238"/>
      </left>
      <right style="thin"/>
      <top style="thin"/>
      <bottom style="thin">
        <color theme="0" tint="-0.349979996681213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theme="0" tint="-0.3499799966812134"/>
      </top>
      <bottom style="thin"/>
    </border>
    <border>
      <left>
        <color indexed="63"/>
      </left>
      <right>
        <color indexed="63"/>
      </right>
      <top style="thin">
        <color theme="0" tint="-0.3499799966812134"/>
      </top>
      <bottom style="thin"/>
    </border>
    <border>
      <left>
        <color indexed="63"/>
      </left>
      <right style="thin"/>
      <top style="thin">
        <color theme="0" tint="-0.3499799966812134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ont="1" applyFill="1" applyAlignment="1">
      <alignment/>
    </xf>
    <xf numFmtId="189" fontId="2" fillId="0" borderId="0" xfId="0" applyNumberFormat="1" applyFont="1" applyFill="1" applyBorder="1" applyAlignment="1">
      <alignment vertical="center"/>
    </xf>
    <xf numFmtId="189" fontId="2" fillId="0" borderId="10" xfId="0" applyNumberFormat="1" applyFont="1" applyFill="1" applyBorder="1" applyAlignment="1">
      <alignment vertical="center"/>
    </xf>
    <xf numFmtId="189" fontId="2" fillId="0" borderId="11" xfId="0" applyNumberFormat="1" applyFont="1" applyFill="1" applyBorder="1" applyAlignment="1">
      <alignment vertical="center"/>
    </xf>
    <xf numFmtId="189" fontId="2" fillId="0" borderId="12" xfId="0" applyNumberFormat="1" applyFont="1" applyFill="1" applyBorder="1" applyAlignment="1">
      <alignment vertical="center"/>
    </xf>
    <xf numFmtId="186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left" vertical="center"/>
    </xf>
    <xf numFmtId="49" fontId="2" fillId="0" borderId="21" xfId="0" applyNumberFormat="1" applyFont="1" applyFill="1" applyBorder="1" applyAlignment="1">
      <alignment horizontal="left" vertical="center"/>
    </xf>
    <xf numFmtId="186" fontId="2" fillId="0" borderId="22" xfId="0" applyNumberFormat="1" applyFont="1" applyFill="1" applyBorder="1" applyAlignment="1">
      <alignment vertical="center"/>
    </xf>
    <xf numFmtId="186" fontId="2" fillId="0" borderId="23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2" fillId="0" borderId="2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186" fontId="2" fillId="0" borderId="10" xfId="0" applyNumberFormat="1" applyFont="1" applyFill="1" applyBorder="1" applyAlignment="1">
      <alignment vertical="center"/>
    </xf>
    <xf numFmtId="186" fontId="0" fillId="0" borderId="0" xfId="0" applyNumberFormat="1" applyFont="1" applyFill="1" applyAlignment="1">
      <alignment/>
    </xf>
    <xf numFmtId="0" fontId="2" fillId="0" borderId="27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185" fontId="2" fillId="0" borderId="0" xfId="0" applyNumberFormat="1" applyFont="1" applyFill="1" applyBorder="1" applyAlignment="1">
      <alignment vertical="center"/>
    </xf>
    <xf numFmtId="185" fontId="2" fillId="0" borderId="10" xfId="0" applyNumberFormat="1" applyFont="1" applyFill="1" applyBorder="1" applyAlignment="1">
      <alignment vertical="center"/>
    </xf>
    <xf numFmtId="185" fontId="2" fillId="0" borderId="23" xfId="0" applyNumberFormat="1" applyFont="1" applyFill="1" applyBorder="1" applyAlignment="1">
      <alignment vertical="center"/>
    </xf>
    <xf numFmtId="185" fontId="2" fillId="0" borderId="22" xfId="0" applyNumberFormat="1" applyFont="1" applyFill="1" applyBorder="1" applyAlignment="1">
      <alignment vertical="center"/>
    </xf>
    <xf numFmtId="185" fontId="2" fillId="0" borderId="11" xfId="0" applyNumberFormat="1" applyFont="1" applyFill="1" applyBorder="1" applyAlignment="1">
      <alignment vertical="center"/>
    </xf>
    <xf numFmtId="185" fontId="2" fillId="0" borderId="12" xfId="0" applyNumberFormat="1" applyFont="1" applyFill="1" applyBorder="1" applyAlignment="1">
      <alignment vertical="center"/>
    </xf>
    <xf numFmtId="49" fontId="2" fillId="0" borderId="30" xfId="0" applyNumberFormat="1" applyFont="1" applyFill="1" applyBorder="1" applyAlignment="1">
      <alignment horizontal="left" vertical="center"/>
    </xf>
    <xf numFmtId="49" fontId="2" fillId="0" borderId="31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1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2" fillId="0" borderId="0" xfId="0" applyFont="1" applyFill="1" applyBorder="1" applyAlignment="1">
      <alignment vertical="center"/>
    </xf>
    <xf numFmtId="0" fontId="4" fillId="0" borderId="32" xfId="61" applyFont="1" applyFill="1" applyBorder="1" applyAlignment="1">
      <alignment horizontal="center" vertical="center" wrapText="1"/>
      <protection/>
    </xf>
    <xf numFmtId="0" fontId="4" fillId="0" borderId="33" xfId="61" applyFont="1" applyFill="1" applyBorder="1" applyAlignment="1">
      <alignment horizontal="center" vertical="center" wrapText="1"/>
      <protection/>
    </xf>
    <xf numFmtId="0" fontId="4" fillId="0" borderId="34" xfId="61" applyFont="1" applyFill="1" applyBorder="1" applyAlignment="1">
      <alignment horizontal="center" vertical="center" wrapText="1"/>
      <protection/>
    </xf>
    <xf numFmtId="0" fontId="4" fillId="0" borderId="27" xfId="61" applyFont="1" applyFill="1" applyBorder="1" applyAlignment="1">
      <alignment horizontal="center" vertical="center" wrapText="1"/>
      <protection/>
    </xf>
    <xf numFmtId="0" fontId="4" fillId="0" borderId="35" xfId="61" applyFont="1" applyFill="1" applyBorder="1" applyAlignment="1">
      <alignment horizontal="center" vertical="center" wrapText="1"/>
      <protection/>
    </xf>
    <xf numFmtId="186" fontId="0" fillId="0" borderId="0" xfId="0" applyNumberFormat="1" applyFont="1" applyFill="1" applyBorder="1" applyAlignment="1">
      <alignment vertical="center"/>
    </xf>
    <xf numFmtId="186" fontId="0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/>
    </xf>
    <xf numFmtId="0" fontId="3" fillId="0" borderId="0" xfId="63" applyFont="1" applyFill="1" applyBorder="1" applyAlignment="1">
      <alignment horizontal="center"/>
      <protection/>
    </xf>
    <xf numFmtId="184" fontId="3" fillId="0" borderId="0" xfId="63" applyNumberFormat="1" applyFont="1" applyFill="1" applyBorder="1" applyAlignment="1">
      <alignment horizontal="right" wrapText="1"/>
      <protection/>
    </xf>
    <xf numFmtId="186" fontId="2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62" applyFont="1" applyFill="1" applyBorder="1" applyAlignment="1">
      <alignment horizontal="center"/>
      <protection/>
    </xf>
    <xf numFmtId="184" fontId="8" fillId="0" borderId="0" xfId="62" applyNumberFormat="1" applyFont="1" applyFill="1" applyBorder="1" applyAlignment="1">
      <alignment horizontal="right" wrapText="1"/>
      <protection/>
    </xf>
    <xf numFmtId="49" fontId="2" fillId="0" borderId="36" xfId="0" applyNumberFormat="1" applyFont="1" applyFill="1" applyBorder="1" applyAlignment="1">
      <alignment horizontal="left" vertical="center"/>
    </xf>
    <xf numFmtId="49" fontId="2" fillId="0" borderId="23" xfId="0" applyNumberFormat="1" applyFont="1" applyFill="1" applyBorder="1" applyAlignment="1">
      <alignment horizontal="left" vertical="center"/>
    </xf>
    <xf numFmtId="186" fontId="2" fillId="0" borderId="0" xfId="0" applyNumberFormat="1" applyFont="1" applyFill="1" applyBorder="1" applyAlignment="1">
      <alignment horizontal="right" vertical="center"/>
    </xf>
    <xf numFmtId="49" fontId="2" fillId="0" borderId="37" xfId="0" applyNumberFormat="1" applyFont="1" applyFill="1" applyBorder="1" applyAlignment="1">
      <alignment horizontal="left" vertical="center"/>
    </xf>
    <xf numFmtId="49" fontId="2" fillId="0" borderId="22" xfId="0" applyNumberFormat="1" applyFont="1" applyFill="1" applyBorder="1" applyAlignment="1">
      <alignment horizontal="left" vertical="center"/>
    </xf>
    <xf numFmtId="0" fontId="0" fillId="0" borderId="38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186" fontId="2" fillId="0" borderId="11" xfId="0" applyNumberFormat="1" applyFont="1" applyFill="1" applyBorder="1" applyAlignment="1">
      <alignment vertical="center"/>
    </xf>
    <xf numFmtId="0" fontId="4" fillId="0" borderId="16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0" fontId="4" fillId="0" borderId="28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42" xfId="61" applyFont="1" applyFill="1" applyBorder="1" applyAlignment="1">
      <alignment horizontal="center" vertical="center"/>
      <protection/>
    </xf>
    <xf numFmtId="0" fontId="4" fillId="0" borderId="18" xfId="61" applyFont="1" applyFill="1" applyBorder="1" applyAlignment="1">
      <alignment horizontal="center" vertical="center"/>
      <protection/>
    </xf>
    <xf numFmtId="0" fontId="4" fillId="0" borderId="43" xfId="61" applyFont="1" applyFill="1" applyBorder="1" applyAlignment="1">
      <alignment horizontal="center" vertical="center"/>
      <protection/>
    </xf>
    <xf numFmtId="0" fontId="4" fillId="0" borderId="44" xfId="61" applyFont="1" applyFill="1" applyBorder="1" applyAlignment="1">
      <alignment horizontal="center" vertical="center" wrapText="1"/>
      <protection/>
    </xf>
    <xf numFmtId="0" fontId="4" fillId="0" borderId="45" xfId="61" applyFont="1" applyFill="1" applyBorder="1" applyAlignment="1">
      <alignment horizontal="center" vertical="center" wrapText="1"/>
      <protection/>
    </xf>
    <xf numFmtId="186" fontId="2" fillId="0" borderId="12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/>
    </xf>
    <xf numFmtId="186" fontId="2" fillId="0" borderId="26" xfId="0" applyNumberFormat="1" applyFont="1" applyFill="1" applyBorder="1" applyAlignment="1">
      <alignment vertical="center"/>
    </xf>
    <xf numFmtId="186" fontId="0" fillId="0" borderId="11" xfId="0" applyNumberFormat="1" applyFont="1" applyFill="1" applyBorder="1" applyAlignment="1">
      <alignment vertical="center"/>
    </xf>
    <xf numFmtId="186" fontId="2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186" fontId="2" fillId="0" borderId="11" xfId="0" applyNumberFormat="1" applyFont="1" applyFill="1" applyBorder="1" applyAlignment="1">
      <alignment/>
    </xf>
    <xf numFmtId="186" fontId="2" fillId="0" borderId="12" xfId="0" applyNumberFormat="1" applyFont="1" applyFill="1" applyBorder="1" applyAlignment="1">
      <alignment/>
    </xf>
    <xf numFmtId="0" fontId="4" fillId="0" borderId="46" xfId="61" applyFont="1" applyFill="1" applyBorder="1" applyAlignment="1">
      <alignment horizontal="center" vertical="center" wrapText="1"/>
      <protection/>
    </xf>
    <xf numFmtId="0" fontId="4" fillId="0" borderId="47" xfId="61" applyFont="1" applyFill="1" applyBorder="1" applyAlignment="1">
      <alignment horizontal="center" vertical="center" wrapText="1"/>
      <protection/>
    </xf>
    <xf numFmtId="0" fontId="4" fillId="0" borderId="48" xfId="61" applyFont="1" applyFill="1" applyBorder="1" applyAlignment="1">
      <alignment horizontal="center" vertical="center" wrapText="1"/>
      <protection/>
    </xf>
    <xf numFmtId="0" fontId="4" fillId="0" borderId="49" xfId="61" applyFont="1" applyFill="1" applyBorder="1" applyAlignment="1">
      <alignment horizontal="center" vertical="center" wrapText="1"/>
      <protection/>
    </xf>
    <xf numFmtId="0" fontId="4" fillId="0" borderId="50" xfId="61" applyFont="1" applyFill="1" applyBorder="1" applyAlignment="1">
      <alignment horizontal="center" vertical="center" wrapText="1"/>
      <protection/>
    </xf>
    <xf numFmtId="186" fontId="2" fillId="0" borderId="23" xfId="0" applyNumberFormat="1" applyFont="1" applyFill="1" applyBorder="1" applyAlignment="1">
      <alignment/>
    </xf>
    <xf numFmtId="186" fontId="2" fillId="0" borderId="22" xfId="0" applyNumberFormat="1" applyFont="1" applyFill="1" applyBorder="1" applyAlignment="1">
      <alignment/>
    </xf>
    <xf numFmtId="0" fontId="4" fillId="0" borderId="0" xfId="61" applyFont="1" applyFill="1" applyBorder="1" applyAlignment="1">
      <alignment horizontal="center" vertical="center" wrapText="1"/>
      <protection/>
    </xf>
    <xf numFmtId="0" fontId="2" fillId="0" borderId="2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4" fillId="0" borderId="54" xfId="61" applyFont="1" applyFill="1" applyBorder="1" applyAlignment="1">
      <alignment horizontal="center" vertical="center"/>
      <protection/>
    </xf>
    <xf numFmtId="0" fontId="4" fillId="0" borderId="55" xfId="61" applyFont="1" applyFill="1" applyBorder="1" applyAlignment="1">
      <alignment horizontal="center" vertical="center"/>
      <protection/>
    </xf>
    <xf numFmtId="0" fontId="4" fillId="0" borderId="56" xfId="61" applyFont="1" applyFill="1" applyBorder="1" applyAlignment="1">
      <alignment horizontal="center" vertical="center"/>
      <protection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Table 1-7-1_1" xfId="62"/>
    <cellStyle name="標準_Table 1-8-1_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18.421875" style="1" customWidth="1"/>
    <col min="3" max="8" width="10.7109375" style="1" customWidth="1"/>
    <col min="9" max="9" width="2.7109375" style="1" customWidth="1"/>
    <col min="10" max="16384" width="9.140625" style="1" customWidth="1"/>
  </cols>
  <sheetData>
    <row r="1" spans="1:9" ht="15" customHeight="1">
      <c r="A1" s="7"/>
      <c r="B1" s="7"/>
      <c r="C1" s="7"/>
      <c r="D1" s="7"/>
      <c r="E1" s="7"/>
      <c r="F1" s="7"/>
      <c r="G1" s="7"/>
      <c r="H1" s="7"/>
      <c r="I1" s="7"/>
    </row>
    <row r="2" spans="1:9" ht="15" customHeight="1">
      <c r="A2" s="7"/>
      <c r="B2" s="8" t="s">
        <v>142</v>
      </c>
      <c r="C2" s="8"/>
      <c r="D2" s="8"/>
      <c r="E2" s="8"/>
      <c r="F2" s="8"/>
      <c r="G2" s="8"/>
      <c r="H2" s="8"/>
      <c r="I2" s="7"/>
    </row>
    <row r="3" spans="1:9" ht="15" customHeight="1">
      <c r="A3" s="7"/>
      <c r="B3" s="8" t="s">
        <v>152</v>
      </c>
      <c r="C3" s="8"/>
      <c r="D3" s="8"/>
      <c r="E3" s="8"/>
      <c r="F3" s="8"/>
      <c r="G3" s="8"/>
      <c r="H3" s="8"/>
      <c r="I3" s="7"/>
    </row>
    <row r="4" spans="1:9" ht="15" customHeight="1">
      <c r="A4" s="7"/>
      <c r="B4" s="8"/>
      <c r="C4" s="8"/>
      <c r="D4" s="8"/>
      <c r="E4" s="8"/>
      <c r="F4" s="8"/>
      <c r="G4" s="8"/>
      <c r="H4" s="8"/>
      <c r="I4" s="7"/>
    </row>
    <row r="5" spans="1:9" ht="15" customHeight="1">
      <c r="A5" s="7"/>
      <c r="B5" s="102" t="s">
        <v>5</v>
      </c>
      <c r="C5" s="105" t="s">
        <v>17</v>
      </c>
      <c r="D5" s="106"/>
      <c r="E5" s="106"/>
      <c r="F5" s="106"/>
      <c r="G5" s="106"/>
      <c r="H5" s="107"/>
      <c r="I5" s="7"/>
    </row>
    <row r="6" spans="1:9" ht="29.25" customHeight="1">
      <c r="A6" s="7"/>
      <c r="B6" s="103"/>
      <c r="C6" s="9" t="s">
        <v>18</v>
      </c>
      <c r="D6" s="10" t="s">
        <v>6</v>
      </c>
      <c r="E6" s="11" t="s">
        <v>7</v>
      </c>
      <c r="F6" s="12" t="s">
        <v>18</v>
      </c>
      <c r="G6" s="10" t="s">
        <v>6</v>
      </c>
      <c r="H6" s="11" t="s">
        <v>7</v>
      </c>
      <c r="I6" s="7"/>
    </row>
    <row r="7" spans="1:9" ht="15" customHeight="1">
      <c r="A7" s="7"/>
      <c r="B7" s="104"/>
      <c r="C7" s="13"/>
      <c r="D7" s="14" t="s">
        <v>16</v>
      </c>
      <c r="E7" s="15"/>
      <c r="F7" s="73"/>
      <c r="G7" s="74" t="s">
        <v>8</v>
      </c>
      <c r="H7" s="75"/>
      <c r="I7" s="7"/>
    </row>
    <row r="8" spans="1:9" ht="6.75" customHeight="1">
      <c r="A8" s="7"/>
      <c r="B8" s="16"/>
      <c r="C8" s="6"/>
      <c r="D8" s="6"/>
      <c r="E8" s="6"/>
      <c r="F8" s="2"/>
      <c r="G8" s="2"/>
      <c r="H8" s="3"/>
      <c r="I8" s="7"/>
    </row>
    <row r="9" spans="1:9" ht="15">
      <c r="A9" s="7"/>
      <c r="B9" s="16" t="s">
        <v>20</v>
      </c>
      <c r="C9" s="6">
        <f>SUM(C11:C25)</f>
        <v>31745</v>
      </c>
      <c r="D9" s="6">
        <f>SUM(D11:D25)</f>
        <v>11107</v>
      </c>
      <c r="E9" s="6">
        <f>SUM(E11:E25)</f>
        <v>20638</v>
      </c>
      <c r="F9" s="2">
        <f>C9/$C$9*100</f>
        <v>100</v>
      </c>
      <c r="G9" s="2">
        <f>D9/$C$9*100</f>
        <v>34.98818711608127</v>
      </c>
      <c r="H9" s="3">
        <f>E9/$C$9*100</f>
        <v>65.01181288391874</v>
      </c>
      <c r="I9" s="7"/>
    </row>
    <row r="10" spans="1:9" ht="6.75" customHeight="1">
      <c r="A10" s="7"/>
      <c r="B10" s="16"/>
      <c r="C10" s="6"/>
      <c r="D10" s="6"/>
      <c r="E10" s="6"/>
      <c r="F10" s="2"/>
      <c r="G10" s="2"/>
      <c r="H10" s="3"/>
      <c r="I10" s="7"/>
    </row>
    <row r="11" spans="1:9" ht="15">
      <c r="A11" s="7"/>
      <c r="B11" s="16" t="s">
        <v>9</v>
      </c>
      <c r="C11" s="6">
        <f>D11+E11</f>
        <v>14428</v>
      </c>
      <c r="D11" s="6">
        <v>3637</v>
      </c>
      <c r="E11" s="6">
        <v>10791</v>
      </c>
      <c r="F11" s="2">
        <f aca="true" t="shared" si="0" ref="F11:F25">C11/$C$9*100</f>
        <v>45.44967711450622</v>
      </c>
      <c r="G11" s="2">
        <f aca="true" t="shared" si="1" ref="G11:G25">D11/$C$9*100</f>
        <v>11.456922349976374</v>
      </c>
      <c r="H11" s="3">
        <f aca="true" t="shared" si="2" ref="H11:H25">E11/$C$9*100</f>
        <v>33.99275476452985</v>
      </c>
      <c r="I11" s="7"/>
    </row>
    <row r="12" spans="1:9" ht="15">
      <c r="A12" s="7"/>
      <c r="B12" s="16">
        <v>2</v>
      </c>
      <c r="C12" s="6">
        <f>D12+E12</f>
        <v>11799</v>
      </c>
      <c r="D12" s="6">
        <v>4585</v>
      </c>
      <c r="E12" s="6">
        <v>7214</v>
      </c>
      <c r="F12" s="2">
        <f t="shared" si="0"/>
        <v>37.16805796188376</v>
      </c>
      <c r="G12" s="2">
        <f t="shared" si="1"/>
        <v>14.44321940463065</v>
      </c>
      <c r="H12" s="3">
        <f t="shared" si="2"/>
        <v>22.72483855725311</v>
      </c>
      <c r="I12" s="7"/>
    </row>
    <row r="13" spans="1:9" ht="15">
      <c r="A13" s="7"/>
      <c r="B13" s="16">
        <v>3</v>
      </c>
      <c r="C13" s="6">
        <f>D13+E13</f>
        <v>2670</v>
      </c>
      <c r="D13" s="6">
        <v>1104</v>
      </c>
      <c r="E13" s="6">
        <v>1566</v>
      </c>
      <c r="F13" s="2">
        <f t="shared" si="0"/>
        <v>8.41077335013388</v>
      </c>
      <c r="G13" s="2">
        <f t="shared" si="1"/>
        <v>3.4777130256733346</v>
      </c>
      <c r="H13" s="3">
        <f t="shared" si="2"/>
        <v>4.933060324460545</v>
      </c>
      <c r="I13" s="7"/>
    </row>
    <row r="14" spans="1:9" ht="15">
      <c r="A14" s="7"/>
      <c r="B14" s="16">
        <v>4</v>
      </c>
      <c r="C14" s="6">
        <f aca="true" t="shared" si="3" ref="C14:C25">D14+E14</f>
        <v>1026</v>
      </c>
      <c r="D14" s="6">
        <v>509</v>
      </c>
      <c r="E14" s="6">
        <v>517</v>
      </c>
      <c r="F14" s="2">
        <f t="shared" si="0"/>
        <v>3.232005040163805</v>
      </c>
      <c r="G14" s="2">
        <f t="shared" si="1"/>
        <v>1.6034021105685934</v>
      </c>
      <c r="H14" s="3">
        <f t="shared" si="2"/>
        <v>1.6286029295952118</v>
      </c>
      <c r="I14" s="7"/>
    </row>
    <row r="15" spans="1:9" ht="15">
      <c r="A15" s="7"/>
      <c r="B15" s="16" t="s">
        <v>21</v>
      </c>
      <c r="C15" s="6">
        <f t="shared" si="3"/>
        <v>472</v>
      </c>
      <c r="D15" s="6">
        <v>274</v>
      </c>
      <c r="E15" s="6">
        <v>198</v>
      </c>
      <c r="F15" s="2">
        <f t="shared" si="0"/>
        <v>1.4868483225704836</v>
      </c>
      <c r="G15" s="2">
        <f t="shared" si="1"/>
        <v>0.863128051661679</v>
      </c>
      <c r="H15" s="3">
        <f t="shared" si="2"/>
        <v>0.6237202709088046</v>
      </c>
      <c r="I15" s="7"/>
    </row>
    <row r="16" spans="1:9" ht="15">
      <c r="A16" s="7"/>
      <c r="B16" s="16" t="s">
        <v>22</v>
      </c>
      <c r="C16" s="6">
        <f t="shared" si="3"/>
        <v>275</v>
      </c>
      <c r="D16" s="6">
        <v>160</v>
      </c>
      <c r="E16" s="6">
        <v>115</v>
      </c>
      <c r="F16" s="2">
        <f aca="true" t="shared" si="4" ref="F16:H20">C16/$C$9*100</f>
        <v>0.8662781540400063</v>
      </c>
      <c r="G16" s="2">
        <f t="shared" si="4"/>
        <v>0.5040163805323673</v>
      </c>
      <c r="H16" s="3">
        <f t="shared" si="4"/>
        <v>0.362261773507639</v>
      </c>
      <c r="I16" s="7"/>
    </row>
    <row r="17" spans="1:9" ht="15">
      <c r="A17" s="7"/>
      <c r="B17" s="16" t="s">
        <v>23</v>
      </c>
      <c r="C17" s="6">
        <f t="shared" si="3"/>
        <v>208</v>
      </c>
      <c r="D17" s="6">
        <v>148</v>
      </c>
      <c r="E17" s="6">
        <v>60</v>
      </c>
      <c r="F17" s="2">
        <f t="shared" si="4"/>
        <v>0.6552212946920776</v>
      </c>
      <c r="G17" s="2">
        <f t="shared" si="4"/>
        <v>0.46621515199243974</v>
      </c>
      <c r="H17" s="3">
        <f t="shared" si="4"/>
        <v>0.18900614269963775</v>
      </c>
      <c r="I17" s="7"/>
    </row>
    <row r="18" spans="1:9" ht="15">
      <c r="A18" s="7"/>
      <c r="B18" s="16" t="s">
        <v>24</v>
      </c>
      <c r="C18" s="6">
        <f t="shared" si="3"/>
        <v>149</v>
      </c>
      <c r="D18" s="6">
        <v>100</v>
      </c>
      <c r="E18" s="6">
        <v>49</v>
      </c>
      <c r="F18" s="2">
        <f t="shared" si="4"/>
        <v>0.46936525437076704</v>
      </c>
      <c r="G18" s="2">
        <f t="shared" si="4"/>
        <v>0.3150102378327296</v>
      </c>
      <c r="H18" s="3">
        <f t="shared" si="4"/>
        <v>0.1543550165380375</v>
      </c>
      <c r="I18" s="7"/>
    </row>
    <row r="19" spans="1:9" ht="15">
      <c r="A19" s="7"/>
      <c r="B19" s="16" t="s">
        <v>25</v>
      </c>
      <c r="C19" s="6">
        <f t="shared" si="3"/>
        <v>89</v>
      </c>
      <c r="D19" s="6">
        <v>66</v>
      </c>
      <c r="E19" s="6">
        <v>23</v>
      </c>
      <c r="F19" s="2">
        <f t="shared" si="4"/>
        <v>0.2803591116711293</v>
      </c>
      <c r="G19" s="2">
        <f t="shared" si="4"/>
        <v>0.2079067569696015</v>
      </c>
      <c r="H19" s="3">
        <f t="shared" si="4"/>
        <v>0.0724523547015278</v>
      </c>
      <c r="I19" s="7"/>
    </row>
    <row r="20" spans="1:9" ht="15">
      <c r="A20" s="7"/>
      <c r="B20" s="16" t="s">
        <v>0</v>
      </c>
      <c r="C20" s="6">
        <f t="shared" si="3"/>
        <v>411</v>
      </c>
      <c r="D20" s="6">
        <v>326</v>
      </c>
      <c r="E20" s="6">
        <v>85</v>
      </c>
      <c r="F20" s="2">
        <f t="shared" si="4"/>
        <v>1.2946920774925186</v>
      </c>
      <c r="G20" s="2">
        <f t="shared" si="4"/>
        <v>1.0269333753346983</v>
      </c>
      <c r="H20" s="3">
        <f t="shared" si="4"/>
        <v>0.26775870215782016</v>
      </c>
      <c r="I20" s="7"/>
    </row>
    <row r="21" spans="1:9" ht="15">
      <c r="A21" s="7"/>
      <c r="B21" s="16" t="s">
        <v>1</v>
      </c>
      <c r="C21" s="6">
        <f t="shared" si="3"/>
        <v>171</v>
      </c>
      <c r="D21" s="6">
        <v>156</v>
      </c>
      <c r="E21" s="6">
        <v>15</v>
      </c>
      <c r="F21" s="2">
        <f t="shared" si="0"/>
        <v>0.5386675066939676</v>
      </c>
      <c r="G21" s="2">
        <f t="shared" si="1"/>
        <v>0.4914159710190581</v>
      </c>
      <c r="H21" s="3">
        <f t="shared" si="2"/>
        <v>0.04725153567490944</v>
      </c>
      <c r="I21" s="7"/>
    </row>
    <row r="22" spans="1:9" ht="15">
      <c r="A22" s="7"/>
      <c r="B22" s="16" t="s">
        <v>2</v>
      </c>
      <c r="C22" s="6">
        <f t="shared" si="3"/>
        <v>31</v>
      </c>
      <c r="D22" s="6">
        <v>29</v>
      </c>
      <c r="E22" s="6">
        <v>2</v>
      </c>
      <c r="F22" s="2">
        <f t="shared" si="0"/>
        <v>0.09765317372814616</v>
      </c>
      <c r="G22" s="2">
        <f t="shared" si="1"/>
        <v>0.09135296897149157</v>
      </c>
      <c r="H22" s="3">
        <f t="shared" si="2"/>
        <v>0.006300204756654591</v>
      </c>
      <c r="I22" s="7"/>
    </row>
    <row r="23" spans="1:9" ht="15">
      <c r="A23" s="7"/>
      <c r="B23" s="16" t="s">
        <v>3</v>
      </c>
      <c r="C23" s="6">
        <f t="shared" si="3"/>
        <v>12</v>
      </c>
      <c r="D23" s="6">
        <v>9</v>
      </c>
      <c r="E23" s="6">
        <v>3</v>
      </c>
      <c r="F23" s="2">
        <f t="shared" si="0"/>
        <v>0.03780122853992755</v>
      </c>
      <c r="G23" s="2">
        <f t="shared" si="1"/>
        <v>0.028350921404945658</v>
      </c>
      <c r="H23" s="3">
        <f t="shared" si="2"/>
        <v>0.009450307134981888</v>
      </c>
      <c r="I23" s="7"/>
    </row>
    <row r="24" spans="1:9" ht="15">
      <c r="A24" s="7"/>
      <c r="B24" s="16" t="s">
        <v>4</v>
      </c>
      <c r="C24" s="6">
        <f t="shared" si="3"/>
        <v>2</v>
      </c>
      <c r="D24" s="6">
        <v>2</v>
      </c>
      <c r="E24" s="6">
        <v>0</v>
      </c>
      <c r="F24" s="2">
        <f t="shared" si="0"/>
        <v>0.006300204756654591</v>
      </c>
      <c r="G24" s="2">
        <f t="shared" si="1"/>
        <v>0.006300204756654591</v>
      </c>
      <c r="H24" s="3">
        <f t="shared" si="2"/>
        <v>0</v>
      </c>
      <c r="I24" s="7"/>
    </row>
    <row r="25" spans="1:9" ht="15">
      <c r="A25" s="7"/>
      <c r="B25" s="16" t="s">
        <v>19</v>
      </c>
      <c r="C25" s="6">
        <f t="shared" si="3"/>
        <v>2</v>
      </c>
      <c r="D25" s="6">
        <v>2</v>
      </c>
      <c r="E25" s="6">
        <v>0</v>
      </c>
      <c r="F25" s="2">
        <f t="shared" si="0"/>
        <v>0.006300204756654591</v>
      </c>
      <c r="G25" s="2">
        <f t="shared" si="1"/>
        <v>0.006300204756654591</v>
      </c>
      <c r="H25" s="3">
        <f t="shared" si="2"/>
        <v>0</v>
      </c>
      <c r="I25" s="7"/>
    </row>
    <row r="26" spans="1:9" ht="6.75" customHeight="1">
      <c r="A26" s="7"/>
      <c r="B26" s="16"/>
      <c r="C26" s="6"/>
      <c r="D26" s="6"/>
      <c r="E26" s="6"/>
      <c r="F26" s="2"/>
      <c r="G26" s="2"/>
      <c r="H26" s="3"/>
      <c r="I26" s="7"/>
    </row>
    <row r="27" spans="1:9" ht="16.5" customHeight="1">
      <c r="A27" s="7"/>
      <c r="B27" s="65" t="s">
        <v>10</v>
      </c>
      <c r="C27" s="19">
        <f>SUM(C15:C25)</f>
        <v>1822</v>
      </c>
      <c r="D27" s="67">
        <f>SUM(D15:D25)</f>
        <v>1272</v>
      </c>
      <c r="E27" s="67">
        <f>SUM(E15:E25)</f>
        <v>550</v>
      </c>
      <c r="F27" s="2">
        <f aca="true" t="shared" si="5" ref="F27:H32">C27/$C$9*100</f>
        <v>5.739486533312332</v>
      </c>
      <c r="G27" s="2">
        <f t="shared" si="5"/>
        <v>4.00693022523232</v>
      </c>
      <c r="H27" s="3">
        <f t="shared" si="5"/>
        <v>1.7325563080800126</v>
      </c>
      <c r="I27" s="7"/>
    </row>
    <row r="28" spans="1:9" ht="16.5" customHeight="1">
      <c r="A28" s="7"/>
      <c r="B28" s="66" t="s">
        <v>11</v>
      </c>
      <c r="C28" s="19">
        <f>SUM(C20:C25)</f>
        <v>629</v>
      </c>
      <c r="D28" s="67">
        <f>SUM(D20:D25)</f>
        <v>524</v>
      </c>
      <c r="E28" s="67">
        <f>SUM(E20:E25)</f>
        <v>105</v>
      </c>
      <c r="F28" s="2">
        <f t="shared" si="5"/>
        <v>1.981414395967869</v>
      </c>
      <c r="G28" s="2">
        <f t="shared" si="5"/>
        <v>1.650653646243503</v>
      </c>
      <c r="H28" s="3">
        <f t="shared" si="5"/>
        <v>0.33076074972436603</v>
      </c>
      <c r="I28" s="7"/>
    </row>
    <row r="29" spans="1:9" ht="16.5" customHeight="1">
      <c r="A29" s="7"/>
      <c r="B29" s="66" t="s">
        <v>12</v>
      </c>
      <c r="C29" s="19">
        <f>SUM(C21:C25)</f>
        <v>218</v>
      </c>
      <c r="D29" s="67">
        <f>SUM(D21:D25)</f>
        <v>198</v>
      </c>
      <c r="E29" s="67">
        <f>SUM(E21:E25)</f>
        <v>20</v>
      </c>
      <c r="F29" s="2">
        <f t="shared" si="5"/>
        <v>0.6867223184753505</v>
      </c>
      <c r="G29" s="2">
        <f t="shared" si="5"/>
        <v>0.6237202709088046</v>
      </c>
      <c r="H29" s="3">
        <f t="shared" si="5"/>
        <v>0.06300204756654591</v>
      </c>
      <c r="I29" s="7"/>
    </row>
    <row r="30" spans="1:9" ht="16.5" customHeight="1">
      <c r="A30" s="7"/>
      <c r="B30" s="66" t="s">
        <v>13</v>
      </c>
      <c r="C30" s="19">
        <f>SUM(C22:C25)</f>
        <v>47</v>
      </c>
      <c r="D30" s="67">
        <f>SUM(D22:D25)</f>
        <v>42</v>
      </c>
      <c r="E30" s="67">
        <f>SUM(E22:E25)</f>
        <v>5</v>
      </c>
      <c r="F30" s="2">
        <f t="shared" si="5"/>
        <v>0.14805481178138288</v>
      </c>
      <c r="G30" s="2">
        <f t="shared" si="5"/>
        <v>0.1323042998897464</v>
      </c>
      <c r="H30" s="3">
        <f t="shared" si="5"/>
        <v>0.015750511891636478</v>
      </c>
      <c r="I30" s="7"/>
    </row>
    <row r="31" spans="1:9" ht="16.5" customHeight="1">
      <c r="A31" s="7"/>
      <c r="B31" s="66" t="s">
        <v>14</v>
      </c>
      <c r="C31" s="19">
        <f>SUM(C23:C25)</f>
        <v>16</v>
      </c>
      <c r="D31" s="67">
        <f>SUM(D23:D25)</f>
        <v>13</v>
      </c>
      <c r="E31" s="67">
        <f>SUM(E23:E25)</f>
        <v>3</v>
      </c>
      <c r="F31" s="2">
        <f t="shared" si="5"/>
        <v>0.050401638053236726</v>
      </c>
      <c r="G31" s="2">
        <f t="shared" si="5"/>
        <v>0.04095133091825485</v>
      </c>
      <c r="H31" s="3">
        <f t="shared" si="5"/>
        <v>0.009450307134981888</v>
      </c>
      <c r="I31" s="7"/>
    </row>
    <row r="32" spans="1:9" ht="16.5" customHeight="1">
      <c r="A32" s="7"/>
      <c r="B32" s="66" t="s">
        <v>15</v>
      </c>
      <c r="C32" s="19">
        <f>SUM(C24:C25)</f>
        <v>4</v>
      </c>
      <c r="D32" s="67">
        <f>SUM(D24:D25)</f>
        <v>4</v>
      </c>
      <c r="E32" s="67">
        <f>SUM(E24:E25)</f>
        <v>0</v>
      </c>
      <c r="F32" s="2">
        <f t="shared" si="5"/>
        <v>0.012600409513309182</v>
      </c>
      <c r="G32" s="2">
        <f t="shared" si="5"/>
        <v>0.012600409513309182</v>
      </c>
      <c r="H32" s="3">
        <f t="shared" si="5"/>
        <v>0</v>
      </c>
      <c r="I32" s="7"/>
    </row>
    <row r="33" spans="1:9" ht="6.75" customHeight="1">
      <c r="A33" s="7"/>
      <c r="B33" s="66"/>
      <c r="C33" s="19"/>
      <c r="D33" s="6"/>
      <c r="E33" s="6"/>
      <c r="F33" s="2"/>
      <c r="G33" s="2"/>
      <c r="H33" s="3"/>
      <c r="I33" s="7"/>
    </row>
    <row r="34" spans="1:9" ht="15" customHeight="1">
      <c r="A34" s="7"/>
      <c r="B34" s="68" t="s">
        <v>26</v>
      </c>
      <c r="C34" s="19">
        <f>D34+E34</f>
        <v>31200</v>
      </c>
      <c r="D34" s="6">
        <v>10647</v>
      </c>
      <c r="E34" s="6">
        <v>20553</v>
      </c>
      <c r="F34" s="2">
        <f>C34/$C$9*100</f>
        <v>98.28319420381162</v>
      </c>
      <c r="G34" s="2">
        <f aca="true" t="shared" si="6" ref="F34:H37">D34/$C$9*100</f>
        <v>33.53914002205072</v>
      </c>
      <c r="H34" s="3">
        <f t="shared" si="6"/>
        <v>64.74405418176092</v>
      </c>
      <c r="I34" s="7"/>
    </row>
    <row r="35" spans="1:9" ht="15">
      <c r="A35" s="7"/>
      <c r="B35" s="16" t="s">
        <v>27</v>
      </c>
      <c r="C35" s="6">
        <f>D35+E35</f>
        <v>498</v>
      </c>
      <c r="D35" s="6">
        <v>418</v>
      </c>
      <c r="E35" s="6">
        <v>80</v>
      </c>
      <c r="F35" s="2">
        <f t="shared" si="6"/>
        <v>1.5687509844069931</v>
      </c>
      <c r="G35" s="2">
        <f t="shared" si="6"/>
        <v>1.3167427941408096</v>
      </c>
      <c r="H35" s="3">
        <f t="shared" si="6"/>
        <v>0.25200819026618365</v>
      </c>
      <c r="I35" s="7"/>
    </row>
    <row r="36" spans="1:9" ht="15">
      <c r="A36" s="7"/>
      <c r="B36" s="16" t="s">
        <v>28</v>
      </c>
      <c r="C36" s="6">
        <f>D36+E36</f>
        <v>31</v>
      </c>
      <c r="D36" s="6">
        <v>29</v>
      </c>
      <c r="E36" s="6">
        <v>2</v>
      </c>
      <c r="F36" s="2">
        <f t="shared" si="6"/>
        <v>0.09765317372814616</v>
      </c>
      <c r="G36" s="2">
        <f t="shared" si="6"/>
        <v>0.09135296897149157</v>
      </c>
      <c r="H36" s="3">
        <f t="shared" si="6"/>
        <v>0.006300204756654591</v>
      </c>
      <c r="I36" s="7"/>
    </row>
    <row r="37" spans="2:8" ht="15">
      <c r="B37" s="17" t="s">
        <v>29</v>
      </c>
      <c r="C37" s="18">
        <f>D37+E37</f>
        <v>16</v>
      </c>
      <c r="D37" s="76">
        <v>13</v>
      </c>
      <c r="E37" s="76">
        <v>3</v>
      </c>
      <c r="F37" s="4">
        <f t="shared" si="6"/>
        <v>0.050401638053236726</v>
      </c>
      <c r="G37" s="4">
        <f t="shared" si="6"/>
        <v>0.04095133091825485</v>
      </c>
      <c r="H37" s="5">
        <f t="shared" si="6"/>
        <v>0.009450307134981888</v>
      </c>
    </row>
  </sheetData>
  <sheetProtection/>
  <mergeCells count="2">
    <mergeCell ref="B5:B7"/>
    <mergeCell ref="C5:H5"/>
  </mergeCells>
  <printOptions/>
  <pageMargins left="0.7086614173228346" right="0.7086614173228346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&amp;C&amp;"Arial Unicode MS,標準"III-1-3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T4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15.7109375" style="1" customWidth="1"/>
    <col min="3" max="10" width="9.7109375" style="1" customWidth="1"/>
    <col min="11" max="11" width="2.140625" style="1" customWidth="1"/>
    <col min="12" max="16384" width="9.140625" style="1" customWidth="1"/>
  </cols>
  <sheetData>
    <row r="1" spans="1:6" ht="15" customHeight="1">
      <c r="A1" s="7"/>
      <c r="B1" s="7"/>
      <c r="C1" s="7"/>
      <c r="D1" s="7"/>
      <c r="E1" s="7"/>
      <c r="F1" s="7"/>
    </row>
    <row r="2" spans="1:6" ht="15" customHeight="1">
      <c r="A2" s="7"/>
      <c r="B2" s="48" t="s">
        <v>146</v>
      </c>
      <c r="C2" s="48"/>
      <c r="D2" s="48"/>
      <c r="E2" s="48"/>
      <c r="F2" s="48"/>
    </row>
    <row r="3" spans="1:6" ht="15" customHeight="1">
      <c r="A3" s="7"/>
      <c r="B3" s="48" t="s">
        <v>161</v>
      </c>
      <c r="C3" s="48"/>
      <c r="D3" s="48"/>
      <c r="E3" s="48"/>
      <c r="F3" s="48"/>
    </row>
    <row r="4" spans="1:6" ht="15" customHeight="1">
      <c r="A4" s="7"/>
      <c r="B4" s="48"/>
      <c r="C4" s="48"/>
      <c r="D4" s="48"/>
      <c r="E4" s="48"/>
      <c r="F4" s="48"/>
    </row>
    <row r="5" spans="1:10" ht="15" customHeight="1">
      <c r="A5" s="7"/>
      <c r="B5" s="22"/>
      <c r="C5" s="105" t="s">
        <v>106</v>
      </c>
      <c r="D5" s="106"/>
      <c r="E5" s="106"/>
      <c r="F5" s="106"/>
      <c r="G5" s="106"/>
      <c r="H5" s="106"/>
      <c r="I5" s="106"/>
      <c r="J5" s="107"/>
    </row>
    <row r="6" spans="1:10" ht="53.25" customHeight="1">
      <c r="A6" s="7"/>
      <c r="B6" s="20" t="s">
        <v>5</v>
      </c>
      <c r="C6" s="49" t="s">
        <v>20</v>
      </c>
      <c r="D6" s="50" t="s">
        <v>139</v>
      </c>
      <c r="E6" s="51" t="s">
        <v>74</v>
      </c>
      <c r="F6" s="28" t="s">
        <v>75</v>
      </c>
      <c r="G6" s="52" t="s">
        <v>76</v>
      </c>
      <c r="H6" s="52" t="s">
        <v>77</v>
      </c>
      <c r="I6" s="84" t="s">
        <v>78</v>
      </c>
      <c r="J6" s="85" t="s">
        <v>37</v>
      </c>
    </row>
    <row r="7" spans="1:10" ht="15" customHeight="1">
      <c r="A7" s="7"/>
      <c r="B7" s="21"/>
      <c r="C7" s="108" t="s">
        <v>16</v>
      </c>
      <c r="D7" s="109"/>
      <c r="E7" s="109"/>
      <c r="F7" s="109"/>
      <c r="G7" s="109"/>
      <c r="H7" s="109"/>
      <c r="I7" s="109"/>
      <c r="J7" s="110"/>
    </row>
    <row r="8" spans="1:10" ht="6.75" customHeight="1">
      <c r="A8" s="7"/>
      <c r="B8" s="16"/>
      <c r="C8" s="6"/>
      <c r="D8" s="6"/>
      <c r="E8" s="6"/>
      <c r="F8" s="25"/>
      <c r="G8" s="26"/>
      <c r="H8" s="26"/>
      <c r="I8" s="26"/>
      <c r="J8" s="27"/>
    </row>
    <row r="9" spans="1:14" ht="15">
      <c r="A9" s="7"/>
      <c r="B9" s="16" t="s">
        <v>20</v>
      </c>
      <c r="C9" s="6">
        <f>SUM(C11:C25)</f>
        <v>31745</v>
      </c>
      <c r="D9" s="6">
        <f>SUM(D11:D25)</f>
        <v>2484</v>
      </c>
      <c r="E9" s="6">
        <f aca="true" t="shared" si="0" ref="E9:J9">SUM(E11:E25)</f>
        <v>20268</v>
      </c>
      <c r="F9" s="6">
        <f t="shared" si="0"/>
        <v>1343</v>
      </c>
      <c r="G9" s="6">
        <f t="shared" si="0"/>
        <v>5819</v>
      </c>
      <c r="H9" s="6">
        <f t="shared" si="0"/>
        <v>0</v>
      </c>
      <c r="I9" s="6">
        <f t="shared" si="0"/>
        <v>1322</v>
      </c>
      <c r="J9" s="30">
        <f t="shared" si="0"/>
        <v>509</v>
      </c>
      <c r="N9" s="31"/>
    </row>
    <row r="10" spans="1:12" ht="6.75" customHeight="1">
      <c r="A10" s="7"/>
      <c r="B10" s="16"/>
      <c r="C10" s="6"/>
      <c r="D10" s="6"/>
      <c r="E10" s="6"/>
      <c r="F10" s="23"/>
      <c r="G10" s="24"/>
      <c r="H10" s="24"/>
      <c r="I10" s="24"/>
      <c r="J10" s="29"/>
      <c r="L10" s="63"/>
    </row>
    <row r="11" spans="1:20" ht="15.75">
      <c r="A11" s="7"/>
      <c r="B11" s="16" t="s">
        <v>9</v>
      </c>
      <c r="C11" s="6">
        <f>SUM(D11:J11)</f>
        <v>14428</v>
      </c>
      <c r="D11" s="6">
        <v>1676</v>
      </c>
      <c r="E11" s="6">
        <v>7408</v>
      </c>
      <c r="F11" s="6">
        <v>545</v>
      </c>
      <c r="G11" s="6">
        <v>3948</v>
      </c>
      <c r="H11" s="6">
        <v>0</v>
      </c>
      <c r="I11" s="6">
        <v>513</v>
      </c>
      <c r="J11" s="30">
        <v>338</v>
      </c>
      <c r="L11" s="64"/>
      <c r="M11" s="6"/>
      <c r="N11" s="6"/>
      <c r="O11" s="6"/>
      <c r="P11" s="6"/>
      <c r="Q11" s="6"/>
      <c r="R11" s="6"/>
      <c r="S11" s="6"/>
      <c r="T11" s="24"/>
    </row>
    <row r="12" spans="1:20" ht="15.75">
      <c r="A12" s="7"/>
      <c r="B12" s="16">
        <v>2</v>
      </c>
      <c r="C12" s="6">
        <f aca="true" t="shared" si="1" ref="C12:C25">SUM(D12:J12)</f>
        <v>11799</v>
      </c>
      <c r="D12" s="6">
        <v>676</v>
      </c>
      <c r="E12" s="6">
        <v>8853</v>
      </c>
      <c r="F12" s="6">
        <v>505</v>
      </c>
      <c r="G12" s="6">
        <v>1552</v>
      </c>
      <c r="H12" s="6">
        <v>0</v>
      </c>
      <c r="I12" s="6">
        <v>93</v>
      </c>
      <c r="J12" s="30">
        <v>120</v>
      </c>
      <c r="L12" s="64"/>
      <c r="M12" s="6"/>
      <c r="N12" s="6"/>
      <c r="O12" s="6"/>
      <c r="P12" s="6"/>
      <c r="Q12" s="6"/>
      <c r="R12" s="6"/>
      <c r="S12" s="6"/>
      <c r="T12" s="24"/>
    </row>
    <row r="13" spans="1:20" ht="15.75">
      <c r="A13" s="7"/>
      <c r="B13" s="16">
        <v>3</v>
      </c>
      <c r="C13" s="6">
        <f t="shared" si="1"/>
        <v>2670</v>
      </c>
      <c r="D13" s="6">
        <v>100</v>
      </c>
      <c r="E13" s="6">
        <v>2144</v>
      </c>
      <c r="F13" s="6">
        <v>120</v>
      </c>
      <c r="G13" s="6">
        <v>218</v>
      </c>
      <c r="H13" s="6">
        <v>0</v>
      </c>
      <c r="I13" s="6">
        <v>55</v>
      </c>
      <c r="J13" s="30">
        <v>33</v>
      </c>
      <c r="L13" s="64"/>
      <c r="M13" s="6"/>
      <c r="N13" s="6"/>
      <c r="O13" s="6"/>
      <c r="P13" s="6"/>
      <c r="Q13" s="6"/>
      <c r="R13" s="6"/>
      <c r="S13" s="6"/>
      <c r="T13" s="24"/>
    </row>
    <row r="14" spans="1:20" ht="15.75">
      <c r="A14" s="7"/>
      <c r="B14" s="16">
        <v>4</v>
      </c>
      <c r="C14" s="6">
        <f t="shared" si="1"/>
        <v>1026</v>
      </c>
      <c r="D14" s="6">
        <v>21</v>
      </c>
      <c r="E14" s="6">
        <v>834</v>
      </c>
      <c r="F14" s="6">
        <v>54</v>
      </c>
      <c r="G14" s="6">
        <v>57</v>
      </c>
      <c r="H14" s="6">
        <v>0</v>
      </c>
      <c r="I14" s="6">
        <v>54</v>
      </c>
      <c r="J14" s="30">
        <v>6</v>
      </c>
      <c r="L14" s="64"/>
      <c r="M14" s="6"/>
      <c r="N14" s="6"/>
      <c r="O14" s="6"/>
      <c r="P14" s="6"/>
      <c r="Q14" s="6"/>
      <c r="R14" s="6"/>
      <c r="S14" s="6"/>
      <c r="T14" s="24"/>
    </row>
    <row r="15" spans="1:20" ht="15.75">
      <c r="A15" s="7"/>
      <c r="B15" s="16" t="s">
        <v>21</v>
      </c>
      <c r="C15" s="6">
        <f t="shared" si="1"/>
        <v>472</v>
      </c>
      <c r="D15" s="6">
        <v>9</v>
      </c>
      <c r="E15" s="6">
        <v>369</v>
      </c>
      <c r="F15" s="6">
        <v>31</v>
      </c>
      <c r="G15" s="6">
        <v>19</v>
      </c>
      <c r="H15" s="6">
        <v>0</v>
      </c>
      <c r="I15" s="6">
        <v>42</v>
      </c>
      <c r="J15" s="30">
        <v>2</v>
      </c>
      <c r="L15" s="64"/>
      <c r="M15" s="6"/>
      <c r="N15" s="6"/>
      <c r="O15" s="6"/>
      <c r="P15" s="6"/>
      <c r="Q15" s="6"/>
      <c r="R15" s="6"/>
      <c r="S15" s="6"/>
      <c r="T15" s="24"/>
    </row>
    <row r="16" spans="1:20" ht="15.75">
      <c r="A16" s="7"/>
      <c r="B16" s="16" t="s">
        <v>22</v>
      </c>
      <c r="C16" s="6">
        <f t="shared" si="1"/>
        <v>275</v>
      </c>
      <c r="D16" s="6">
        <v>0</v>
      </c>
      <c r="E16" s="6">
        <v>201</v>
      </c>
      <c r="F16" s="6">
        <v>12</v>
      </c>
      <c r="G16" s="6">
        <v>18</v>
      </c>
      <c r="H16" s="6">
        <v>0</v>
      </c>
      <c r="I16" s="6">
        <v>42</v>
      </c>
      <c r="J16" s="30">
        <v>2</v>
      </c>
      <c r="L16" s="64"/>
      <c r="M16" s="6"/>
      <c r="N16" s="6"/>
      <c r="O16" s="6"/>
      <c r="P16" s="6"/>
      <c r="Q16" s="6"/>
      <c r="R16" s="6"/>
      <c r="S16" s="6"/>
      <c r="T16" s="24"/>
    </row>
    <row r="17" spans="1:20" ht="15.75">
      <c r="A17" s="7"/>
      <c r="B17" s="16" t="s">
        <v>23</v>
      </c>
      <c r="C17" s="6">
        <f t="shared" si="1"/>
        <v>208</v>
      </c>
      <c r="D17" s="6">
        <v>1</v>
      </c>
      <c r="E17" s="6">
        <v>129</v>
      </c>
      <c r="F17" s="6">
        <v>5</v>
      </c>
      <c r="G17" s="6">
        <v>4</v>
      </c>
      <c r="H17" s="6">
        <v>0</v>
      </c>
      <c r="I17" s="6">
        <v>65</v>
      </c>
      <c r="J17" s="30">
        <v>4</v>
      </c>
      <c r="L17" s="64"/>
      <c r="M17" s="6"/>
      <c r="N17" s="6"/>
      <c r="O17" s="6"/>
      <c r="P17" s="6"/>
      <c r="Q17" s="6"/>
      <c r="R17" s="6"/>
      <c r="S17" s="6"/>
      <c r="T17" s="24"/>
    </row>
    <row r="18" spans="1:20" ht="15.75">
      <c r="A18" s="7"/>
      <c r="B18" s="16" t="s">
        <v>24</v>
      </c>
      <c r="C18" s="6">
        <f t="shared" si="1"/>
        <v>149</v>
      </c>
      <c r="D18" s="6">
        <v>1</v>
      </c>
      <c r="E18" s="6">
        <v>78</v>
      </c>
      <c r="F18" s="6">
        <v>7</v>
      </c>
      <c r="G18" s="6">
        <v>1</v>
      </c>
      <c r="H18" s="6">
        <v>0</v>
      </c>
      <c r="I18" s="6">
        <v>62</v>
      </c>
      <c r="J18" s="30">
        <v>0</v>
      </c>
      <c r="L18" s="64"/>
      <c r="M18" s="6"/>
      <c r="N18" s="6"/>
      <c r="O18" s="6"/>
      <c r="P18" s="6"/>
      <c r="Q18" s="6"/>
      <c r="R18" s="6"/>
      <c r="S18" s="6"/>
      <c r="T18" s="24"/>
    </row>
    <row r="19" spans="1:20" ht="15.75">
      <c r="A19" s="7"/>
      <c r="B19" s="16" t="s">
        <v>25</v>
      </c>
      <c r="C19" s="6">
        <f t="shared" si="1"/>
        <v>89</v>
      </c>
      <c r="D19" s="6">
        <v>0</v>
      </c>
      <c r="E19" s="6">
        <v>38</v>
      </c>
      <c r="F19" s="6">
        <v>7</v>
      </c>
      <c r="G19" s="6">
        <v>1</v>
      </c>
      <c r="H19" s="6">
        <v>0</v>
      </c>
      <c r="I19" s="6">
        <v>43</v>
      </c>
      <c r="J19" s="30">
        <v>0</v>
      </c>
      <c r="L19" s="64"/>
      <c r="M19" s="6"/>
      <c r="N19" s="6"/>
      <c r="O19" s="6"/>
      <c r="P19" s="6"/>
      <c r="Q19" s="6"/>
      <c r="R19" s="6"/>
      <c r="S19" s="6"/>
      <c r="T19" s="24"/>
    </row>
    <row r="20" spans="1:20" ht="15.75">
      <c r="A20" s="7"/>
      <c r="B20" s="16" t="s">
        <v>0</v>
      </c>
      <c r="C20" s="6">
        <f t="shared" si="1"/>
        <v>411</v>
      </c>
      <c r="D20" s="6">
        <v>0</v>
      </c>
      <c r="E20" s="6">
        <v>162</v>
      </c>
      <c r="F20" s="6">
        <v>34</v>
      </c>
      <c r="G20" s="6">
        <v>0</v>
      </c>
      <c r="H20" s="6">
        <v>0</v>
      </c>
      <c r="I20" s="6">
        <v>213</v>
      </c>
      <c r="J20" s="30">
        <v>2</v>
      </c>
      <c r="L20" s="64"/>
      <c r="M20" s="6"/>
      <c r="N20" s="6"/>
      <c r="O20" s="6"/>
      <c r="P20" s="6"/>
      <c r="Q20" s="6"/>
      <c r="R20" s="6"/>
      <c r="S20" s="6"/>
      <c r="T20" s="24"/>
    </row>
    <row r="21" spans="1:20" ht="15.75">
      <c r="A21" s="7"/>
      <c r="B21" s="16" t="s">
        <v>1</v>
      </c>
      <c r="C21" s="6">
        <f t="shared" si="1"/>
        <v>171</v>
      </c>
      <c r="D21" s="6">
        <v>0</v>
      </c>
      <c r="E21" s="6">
        <v>46</v>
      </c>
      <c r="F21" s="6">
        <v>17</v>
      </c>
      <c r="G21" s="6">
        <v>0</v>
      </c>
      <c r="H21" s="6">
        <v>0</v>
      </c>
      <c r="I21" s="6">
        <v>106</v>
      </c>
      <c r="J21" s="30">
        <v>2</v>
      </c>
      <c r="L21" s="64"/>
      <c r="M21" s="6"/>
      <c r="N21" s="6"/>
      <c r="O21" s="6"/>
      <c r="P21" s="6"/>
      <c r="Q21" s="6"/>
      <c r="R21" s="6"/>
      <c r="S21" s="6"/>
      <c r="T21" s="24"/>
    </row>
    <row r="22" spans="1:20" ht="15.75">
      <c r="A22" s="7"/>
      <c r="B22" s="16" t="s">
        <v>2</v>
      </c>
      <c r="C22" s="6">
        <f t="shared" si="1"/>
        <v>31</v>
      </c>
      <c r="D22" s="6">
        <v>0</v>
      </c>
      <c r="E22" s="6">
        <v>2</v>
      </c>
      <c r="F22" s="6">
        <v>4</v>
      </c>
      <c r="G22" s="6">
        <v>1</v>
      </c>
      <c r="H22" s="6">
        <v>0</v>
      </c>
      <c r="I22" s="6">
        <v>24</v>
      </c>
      <c r="J22" s="30">
        <v>0</v>
      </c>
      <c r="L22" s="64"/>
      <c r="M22" s="6"/>
      <c r="N22" s="6"/>
      <c r="O22" s="6"/>
      <c r="P22" s="6"/>
      <c r="Q22" s="6"/>
      <c r="R22" s="6"/>
      <c r="S22" s="6"/>
      <c r="T22" s="24"/>
    </row>
    <row r="23" spans="1:20" ht="15.75">
      <c r="A23" s="7"/>
      <c r="B23" s="16" t="s">
        <v>3</v>
      </c>
      <c r="C23" s="6">
        <f t="shared" si="1"/>
        <v>12</v>
      </c>
      <c r="D23" s="6">
        <v>0</v>
      </c>
      <c r="E23" s="6">
        <v>3</v>
      </c>
      <c r="F23" s="6">
        <v>2</v>
      </c>
      <c r="G23" s="6">
        <v>0</v>
      </c>
      <c r="H23" s="6">
        <v>0</v>
      </c>
      <c r="I23" s="6">
        <v>7</v>
      </c>
      <c r="J23" s="30">
        <v>0</v>
      </c>
      <c r="L23" s="64"/>
      <c r="M23" s="6"/>
      <c r="N23" s="6"/>
      <c r="O23" s="6"/>
      <c r="P23" s="6"/>
      <c r="Q23" s="6"/>
      <c r="R23" s="6"/>
      <c r="S23" s="6"/>
      <c r="T23" s="24"/>
    </row>
    <row r="24" spans="1:20" ht="15.75">
      <c r="A24" s="7"/>
      <c r="B24" s="16" t="s">
        <v>4</v>
      </c>
      <c r="C24" s="6">
        <f t="shared" si="1"/>
        <v>2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2</v>
      </c>
      <c r="J24" s="30">
        <v>0</v>
      </c>
      <c r="L24" s="64"/>
      <c r="M24" s="6"/>
      <c r="N24" s="6"/>
      <c r="O24" s="6"/>
      <c r="P24" s="6"/>
      <c r="Q24" s="6"/>
      <c r="R24" s="6"/>
      <c r="S24" s="6"/>
      <c r="T24" s="24"/>
    </row>
    <row r="25" spans="1:20" ht="15.75">
      <c r="A25" s="7"/>
      <c r="B25" s="16" t="s">
        <v>19</v>
      </c>
      <c r="C25" s="6">
        <f t="shared" si="1"/>
        <v>2</v>
      </c>
      <c r="D25" s="6">
        <v>0</v>
      </c>
      <c r="E25" s="6">
        <v>1</v>
      </c>
      <c r="F25" s="6">
        <v>0</v>
      </c>
      <c r="G25" s="6">
        <v>0</v>
      </c>
      <c r="H25" s="6">
        <v>0</v>
      </c>
      <c r="I25" s="6">
        <v>1</v>
      </c>
      <c r="J25" s="30">
        <v>0</v>
      </c>
      <c r="L25" s="64"/>
      <c r="M25" s="6"/>
      <c r="N25" s="6"/>
      <c r="O25" s="6"/>
      <c r="P25" s="6"/>
      <c r="Q25" s="6"/>
      <c r="R25" s="6"/>
      <c r="S25" s="6"/>
      <c r="T25" s="24"/>
    </row>
    <row r="26" spans="1:20" ht="6.75" customHeight="1">
      <c r="A26" s="7"/>
      <c r="B26" s="16"/>
      <c r="C26" s="6"/>
      <c r="D26" s="6"/>
      <c r="E26" s="6"/>
      <c r="F26" s="23"/>
      <c r="G26" s="24"/>
      <c r="H26" s="24"/>
      <c r="I26" s="24"/>
      <c r="J26" s="29"/>
      <c r="M26" s="6"/>
      <c r="N26" s="6"/>
      <c r="O26" s="23"/>
      <c r="P26" s="24"/>
      <c r="Q26" s="24"/>
      <c r="R26" s="24"/>
      <c r="S26" s="24"/>
      <c r="T26" s="24"/>
    </row>
    <row r="27" spans="1:20" ht="16.5" customHeight="1">
      <c r="A27" s="7"/>
      <c r="B27" s="43" t="s">
        <v>10</v>
      </c>
      <c r="C27" s="6">
        <f aca="true" t="shared" si="2" ref="C27:J27">SUM(C15:C25)</f>
        <v>1822</v>
      </c>
      <c r="D27" s="6">
        <f t="shared" si="2"/>
        <v>11</v>
      </c>
      <c r="E27" s="6">
        <f t="shared" si="2"/>
        <v>1029</v>
      </c>
      <c r="F27" s="6">
        <f t="shared" si="2"/>
        <v>119</v>
      </c>
      <c r="G27" s="6">
        <f t="shared" si="2"/>
        <v>44</v>
      </c>
      <c r="H27" s="6">
        <f t="shared" si="2"/>
        <v>0</v>
      </c>
      <c r="I27" s="6">
        <f t="shared" si="2"/>
        <v>607</v>
      </c>
      <c r="J27" s="30">
        <f t="shared" si="2"/>
        <v>12</v>
      </c>
      <c r="M27" s="24"/>
      <c r="N27" s="24"/>
      <c r="O27" s="24"/>
      <c r="P27" s="24"/>
      <c r="Q27" s="24"/>
      <c r="R27" s="24"/>
      <c r="S27" s="24"/>
      <c r="T27" s="24"/>
    </row>
    <row r="28" spans="1:20" ht="16.5" customHeight="1">
      <c r="A28" s="7"/>
      <c r="B28" s="16" t="s">
        <v>11</v>
      </c>
      <c r="C28" s="6">
        <f aca="true" t="shared" si="3" ref="C28:J28">SUM(C20:C25)</f>
        <v>629</v>
      </c>
      <c r="D28" s="6">
        <f t="shared" si="3"/>
        <v>0</v>
      </c>
      <c r="E28" s="6">
        <f t="shared" si="3"/>
        <v>214</v>
      </c>
      <c r="F28" s="6">
        <f t="shared" si="3"/>
        <v>57</v>
      </c>
      <c r="G28" s="6">
        <f t="shared" si="3"/>
        <v>1</v>
      </c>
      <c r="H28" s="6">
        <f t="shared" si="3"/>
        <v>0</v>
      </c>
      <c r="I28" s="6">
        <f t="shared" si="3"/>
        <v>353</v>
      </c>
      <c r="J28" s="30">
        <f t="shared" si="3"/>
        <v>4</v>
      </c>
      <c r="M28" s="24"/>
      <c r="N28" s="24"/>
      <c r="O28" s="24"/>
      <c r="P28" s="24"/>
      <c r="Q28" s="24"/>
      <c r="R28" s="24"/>
      <c r="S28" s="24"/>
      <c r="T28" s="24"/>
    </row>
    <row r="29" spans="1:10" ht="16.5" customHeight="1">
      <c r="A29" s="7"/>
      <c r="B29" s="16" t="s">
        <v>12</v>
      </c>
      <c r="C29" s="6">
        <f aca="true" t="shared" si="4" ref="C29:J29">SUM(C21:C25)</f>
        <v>218</v>
      </c>
      <c r="D29" s="6">
        <f t="shared" si="4"/>
        <v>0</v>
      </c>
      <c r="E29" s="6">
        <f t="shared" si="4"/>
        <v>52</v>
      </c>
      <c r="F29" s="6">
        <f t="shared" si="4"/>
        <v>23</v>
      </c>
      <c r="G29" s="6">
        <f t="shared" si="4"/>
        <v>1</v>
      </c>
      <c r="H29" s="6">
        <f t="shared" si="4"/>
        <v>0</v>
      </c>
      <c r="I29" s="6">
        <f t="shared" si="4"/>
        <v>140</v>
      </c>
      <c r="J29" s="30">
        <f t="shared" si="4"/>
        <v>2</v>
      </c>
    </row>
    <row r="30" spans="1:10" ht="16.5" customHeight="1">
      <c r="A30" s="7"/>
      <c r="B30" s="16" t="s">
        <v>13</v>
      </c>
      <c r="C30" s="6">
        <f aca="true" t="shared" si="5" ref="C30:J30">SUM(C22:C25)</f>
        <v>47</v>
      </c>
      <c r="D30" s="6">
        <f t="shared" si="5"/>
        <v>0</v>
      </c>
      <c r="E30" s="6">
        <f t="shared" si="5"/>
        <v>6</v>
      </c>
      <c r="F30" s="6">
        <f t="shared" si="5"/>
        <v>6</v>
      </c>
      <c r="G30" s="6">
        <f t="shared" si="5"/>
        <v>1</v>
      </c>
      <c r="H30" s="6">
        <f t="shared" si="5"/>
        <v>0</v>
      </c>
      <c r="I30" s="6">
        <f t="shared" si="5"/>
        <v>34</v>
      </c>
      <c r="J30" s="30">
        <f t="shared" si="5"/>
        <v>0</v>
      </c>
    </row>
    <row r="31" spans="1:10" ht="16.5" customHeight="1">
      <c r="A31" s="7"/>
      <c r="B31" s="16" t="s">
        <v>14</v>
      </c>
      <c r="C31" s="6">
        <f aca="true" t="shared" si="6" ref="C31:J31">SUM(C23:C25)</f>
        <v>16</v>
      </c>
      <c r="D31" s="6">
        <f t="shared" si="6"/>
        <v>0</v>
      </c>
      <c r="E31" s="6">
        <f t="shared" si="6"/>
        <v>4</v>
      </c>
      <c r="F31" s="6">
        <f t="shared" si="6"/>
        <v>2</v>
      </c>
      <c r="G31" s="6">
        <f t="shared" si="6"/>
        <v>0</v>
      </c>
      <c r="H31" s="6">
        <f t="shared" si="6"/>
        <v>0</v>
      </c>
      <c r="I31" s="6">
        <f t="shared" si="6"/>
        <v>10</v>
      </c>
      <c r="J31" s="30">
        <f t="shared" si="6"/>
        <v>0</v>
      </c>
    </row>
    <row r="32" spans="1:10" ht="16.5" customHeight="1">
      <c r="A32" s="7"/>
      <c r="B32" s="16" t="s">
        <v>15</v>
      </c>
      <c r="C32" s="19">
        <f aca="true" t="shared" si="7" ref="C32:J32">SUM(C24:C25)</f>
        <v>4</v>
      </c>
      <c r="D32" s="6">
        <f t="shared" si="7"/>
        <v>0</v>
      </c>
      <c r="E32" s="6">
        <f t="shared" si="7"/>
        <v>1</v>
      </c>
      <c r="F32" s="6">
        <f t="shared" si="7"/>
        <v>0</v>
      </c>
      <c r="G32" s="6">
        <f t="shared" si="7"/>
        <v>0</v>
      </c>
      <c r="H32" s="6">
        <f t="shared" si="7"/>
        <v>0</v>
      </c>
      <c r="I32" s="6">
        <f t="shared" si="7"/>
        <v>3</v>
      </c>
      <c r="J32" s="30">
        <f t="shared" si="7"/>
        <v>0</v>
      </c>
    </row>
    <row r="33" spans="1:10" ht="6.75" customHeight="1">
      <c r="A33" s="7"/>
      <c r="B33" s="16"/>
      <c r="C33" s="6"/>
      <c r="D33" s="6"/>
      <c r="E33" s="6"/>
      <c r="F33" s="23"/>
      <c r="G33" s="24"/>
      <c r="H33" s="24"/>
      <c r="I33" s="24"/>
      <c r="J33" s="29"/>
    </row>
    <row r="34" spans="1:19" ht="15" customHeight="1">
      <c r="A34" s="7"/>
      <c r="B34" s="44" t="s">
        <v>26</v>
      </c>
      <c r="C34" s="6">
        <f>SUM(D34:J34)</f>
        <v>31200</v>
      </c>
      <c r="D34" s="6">
        <v>2484</v>
      </c>
      <c r="E34" s="6">
        <v>20094</v>
      </c>
      <c r="F34" s="61">
        <v>1292</v>
      </c>
      <c r="G34" s="61">
        <v>5818</v>
      </c>
      <c r="H34" s="61">
        <v>0</v>
      </c>
      <c r="I34" s="61">
        <v>1006</v>
      </c>
      <c r="J34" s="90">
        <v>506</v>
      </c>
      <c r="M34" s="6"/>
      <c r="N34" s="6"/>
      <c r="O34" s="61"/>
      <c r="P34" s="61"/>
      <c r="Q34" s="61"/>
      <c r="R34" s="61"/>
      <c r="S34" s="61"/>
    </row>
    <row r="35" spans="1:19" ht="15">
      <c r="A35" s="7"/>
      <c r="B35" s="16" t="s">
        <v>27</v>
      </c>
      <c r="C35" s="19">
        <f>SUM(D35:J35)</f>
        <v>498</v>
      </c>
      <c r="D35" s="6">
        <v>0</v>
      </c>
      <c r="E35" s="6">
        <v>168</v>
      </c>
      <c r="F35" s="61">
        <v>45</v>
      </c>
      <c r="G35" s="61">
        <v>0</v>
      </c>
      <c r="H35" s="61">
        <v>0</v>
      </c>
      <c r="I35" s="61">
        <v>282</v>
      </c>
      <c r="J35" s="90">
        <v>3</v>
      </c>
      <c r="M35" s="6"/>
      <c r="N35" s="6"/>
      <c r="O35" s="61"/>
      <c r="P35" s="61"/>
      <c r="Q35" s="61"/>
      <c r="R35" s="61"/>
      <c r="S35" s="61"/>
    </row>
    <row r="36" spans="1:19" ht="15">
      <c r="A36" s="7"/>
      <c r="B36" s="16" t="s">
        <v>28</v>
      </c>
      <c r="C36" s="19">
        <f>SUM(D36:J36)</f>
        <v>31</v>
      </c>
      <c r="D36" s="6">
        <v>0</v>
      </c>
      <c r="E36" s="6">
        <v>2</v>
      </c>
      <c r="F36" s="61">
        <v>4</v>
      </c>
      <c r="G36" s="61">
        <v>1</v>
      </c>
      <c r="H36" s="61">
        <v>0</v>
      </c>
      <c r="I36" s="61">
        <v>24</v>
      </c>
      <c r="J36" s="90">
        <v>0</v>
      </c>
      <c r="M36" s="6"/>
      <c r="N36" s="6"/>
      <c r="O36" s="61"/>
      <c r="P36" s="61"/>
      <c r="Q36" s="61"/>
      <c r="R36" s="61"/>
      <c r="S36" s="61"/>
    </row>
    <row r="37" spans="2:19" ht="15">
      <c r="B37" s="17" t="s">
        <v>29</v>
      </c>
      <c r="C37" s="18">
        <f>SUM(D37:J37)</f>
        <v>16</v>
      </c>
      <c r="D37" s="76">
        <v>0</v>
      </c>
      <c r="E37" s="76">
        <v>4</v>
      </c>
      <c r="F37" s="92">
        <v>2</v>
      </c>
      <c r="G37" s="92">
        <v>0</v>
      </c>
      <c r="H37" s="92">
        <v>0</v>
      </c>
      <c r="I37" s="92">
        <v>10</v>
      </c>
      <c r="J37" s="93">
        <v>0</v>
      </c>
      <c r="M37" s="6"/>
      <c r="N37" s="6"/>
      <c r="O37" s="61"/>
      <c r="P37" s="61"/>
      <c r="Q37" s="61"/>
      <c r="R37" s="61"/>
      <c r="S37" s="61"/>
    </row>
    <row r="38" spans="13:19" ht="12.75">
      <c r="M38" s="24"/>
      <c r="N38" s="24"/>
      <c r="O38" s="24"/>
      <c r="P38" s="24"/>
      <c r="Q38" s="24"/>
      <c r="R38" s="24"/>
      <c r="S38" s="24"/>
    </row>
    <row r="40" ht="12.75">
      <c r="C40" s="31"/>
    </row>
  </sheetData>
  <sheetProtection/>
  <mergeCells count="2">
    <mergeCell ref="C5:J5"/>
    <mergeCell ref="C7:J7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&amp;CIII-1-16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V37"/>
  <sheetViews>
    <sheetView showGridLines="0" workbookViewId="0" topLeftCell="M1">
      <selection activeCell="M1" sqref="M1"/>
    </sheetView>
  </sheetViews>
  <sheetFormatPr defaultColWidth="9.140625" defaultRowHeight="12.75"/>
  <cols>
    <col min="1" max="1" width="1.7109375" style="1" customWidth="1"/>
    <col min="2" max="2" width="15.7109375" style="1" customWidth="1"/>
    <col min="3" max="10" width="9.7109375" style="1" customWidth="1"/>
    <col min="11" max="11" width="2.140625" style="1" customWidth="1"/>
    <col min="12" max="12" width="9.140625" style="1" customWidth="1"/>
    <col min="13" max="13" width="3.7109375" style="1" customWidth="1"/>
    <col min="14" max="14" width="15.7109375" style="1" customWidth="1"/>
    <col min="15" max="22" width="9.7109375" style="1" customWidth="1"/>
    <col min="23" max="23" width="3.7109375" style="1" customWidth="1"/>
    <col min="24" max="16384" width="9.140625" style="1" customWidth="1"/>
  </cols>
  <sheetData>
    <row r="1" spans="1:18" ht="15" customHeight="1">
      <c r="A1" s="7"/>
      <c r="B1" s="7"/>
      <c r="C1" s="7"/>
      <c r="D1" s="7"/>
      <c r="E1" s="7"/>
      <c r="F1" s="7"/>
      <c r="N1" s="7"/>
      <c r="O1" s="7"/>
      <c r="P1" s="7"/>
      <c r="Q1" s="7"/>
      <c r="R1" s="7"/>
    </row>
    <row r="2" spans="1:18" ht="15" customHeight="1">
      <c r="A2" s="7"/>
      <c r="B2" s="48" t="s">
        <v>146</v>
      </c>
      <c r="C2" s="48"/>
      <c r="D2" s="48"/>
      <c r="E2" s="48"/>
      <c r="F2" s="48"/>
      <c r="N2" s="48" t="s">
        <v>118</v>
      </c>
      <c r="O2" s="48"/>
      <c r="P2" s="48"/>
      <c r="Q2" s="48"/>
      <c r="R2" s="48"/>
    </row>
    <row r="3" spans="1:18" ht="15" customHeight="1">
      <c r="A3" s="7"/>
      <c r="B3" s="48" t="s">
        <v>151</v>
      </c>
      <c r="C3" s="48"/>
      <c r="D3" s="48"/>
      <c r="E3" s="48"/>
      <c r="F3" s="48"/>
      <c r="N3" s="48" t="s">
        <v>161</v>
      </c>
      <c r="O3" s="48"/>
      <c r="P3" s="48"/>
      <c r="Q3" s="48"/>
      <c r="R3" s="48"/>
    </row>
    <row r="4" spans="1:18" ht="15" customHeight="1">
      <c r="A4" s="7"/>
      <c r="B4" s="48"/>
      <c r="C4" s="48"/>
      <c r="D4" s="48"/>
      <c r="E4" s="48"/>
      <c r="F4" s="48"/>
      <c r="N4" s="48"/>
      <c r="O4" s="48"/>
      <c r="P4" s="48"/>
      <c r="Q4" s="48"/>
      <c r="R4" s="48"/>
    </row>
    <row r="5" spans="1:22" ht="15" customHeight="1">
      <c r="A5" s="7"/>
      <c r="B5" s="22"/>
      <c r="C5" s="105" t="s">
        <v>106</v>
      </c>
      <c r="D5" s="106"/>
      <c r="E5" s="106"/>
      <c r="F5" s="106"/>
      <c r="G5" s="106"/>
      <c r="H5" s="106"/>
      <c r="I5" s="106"/>
      <c r="J5" s="107"/>
      <c r="N5" s="22"/>
      <c r="O5" s="105" t="s">
        <v>106</v>
      </c>
      <c r="P5" s="106"/>
      <c r="Q5" s="106"/>
      <c r="R5" s="106"/>
      <c r="S5" s="106"/>
      <c r="T5" s="106"/>
      <c r="U5" s="106"/>
      <c r="V5" s="107"/>
    </row>
    <row r="6" spans="1:22" ht="53.25" customHeight="1">
      <c r="A6" s="7"/>
      <c r="B6" s="20" t="s">
        <v>5</v>
      </c>
      <c r="C6" s="49" t="s">
        <v>20</v>
      </c>
      <c r="D6" s="50" t="s">
        <v>73</v>
      </c>
      <c r="E6" s="51" t="s">
        <v>74</v>
      </c>
      <c r="F6" s="28" t="s">
        <v>75</v>
      </c>
      <c r="G6" s="52" t="s">
        <v>76</v>
      </c>
      <c r="H6" s="52" t="s">
        <v>77</v>
      </c>
      <c r="I6" s="84" t="s">
        <v>78</v>
      </c>
      <c r="J6" s="85" t="s">
        <v>37</v>
      </c>
      <c r="N6" s="20" t="s">
        <v>5</v>
      </c>
      <c r="O6" s="49" t="s">
        <v>20</v>
      </c>
      <c r="P6" s="50" t="s">
        <v>139</v>
      </c>
      <c r="Q6" s="51" t="s">
        <v>74</v>
      </c>
      <c r="R6" s="28" t="s">
        <v>75</v>
      </c>
      <c r="S6" s="52" t="s">
        <v>76</v>
      </c>
      <c r="T6" s="52" t="s">
        <v>77</v>
      </c>
      <c r="U6" s="84" t="s">
        <v>78</v>
      </c>
      <c r="V6" s="85" t="s">
        <v>37</v>
      </c>
    </row>
    <row r="7" spans="1:22" ht="15" customHeight="1">
      <c r="A7" s="7"/>
      <c r="B7" s="21"/>
      <c r="C7" s="108" t="s">
        <v>16</v>
      </c>
      <c r="D7" s="109"/>
      <c r="E7" s="109"/>
      <c r="F7" s="109"/>
      <c r="G7" s="109"/>
      <c r="H7" s="109"/>
      <c r="I7" s="109"/>
      <c r="J7" s="110"/>
      <c r="N7" s="21"/>
      <c r="O7" s="108" t="s">
        <v>108</v>
      </c>
      <c r="P7" s="109"/>
      <c r="Q7" s="109"/>
      <c r="R7" s="109"/>
      <c r="S7" s="109"/>
      <c r="T7" s="109"/>
      <c r="U7" s="109"/>
      <c r="V7" s="110"/>
    </row>
    <row r="8" spans="1:22" ht="6.75" customHeight="1">
      <c r="A8" s="7"/>
      <c r="B8" s="16"/>
      <c r="C8" s="6"/>
      <c r="D8" s="6"/>
      <c r="E8" s="6"/>
      <c r="F8" s="25"/>
      <c r="G8" s="26"/>
      <c r="H8" s="26"/>
      <c r="I8" s="26"/>
      <c r="J8" s="27"/>
      <c r="N8" s="16"/>
      <c r="O8" s="6"/>
      <c r="P8" s="6"/>
      <c r="Q8" s="6"/>
      <c r="R8" s="25"/>
      <c r="S8" s="26"/>
      <c r="T8" s="26"/>
      <c r="U8" s="26"/>
      <c r="V8" s="27"/>
    </row>
    <row r="9" spans="1:22" ht="15">
      <c r="A9" s="7"/>
      <c r="B9" s="16" t="s">
        <v>20</v>
      </c>
      <c r="C9" s="6">
        <f>SUM(C11:C25)</f>
        <v>31745</v>
      </c>
      <c r="D9" s="6">
        <f>SUM(D11:D25)</f>
        <v>2484</v>
      </c>
      <c r="E9" s="6">
        <f aca="true" t="shared" si="0" ref="E9:J9">SUM(E11:E25)</f>
        <v>20268</v>
      </c>
      <c r="F9" s="6">
        <f t="shared" si="0"/>
        <v>1343</v>
      </c>
      <c r="G9" s="6">
        <f t="shared" si="0"/>
        <v>5819</v>
      </c>
      <c r="H9" s="6">
        <f t="shared" si="0"/>
        <v>0</v>
      </c>
      <c r="I9" s="6">
        <f t="shared" si="0"/>
        <v>1322</v>
      </c>
      <c r="J9" s="30">
        <f t="shared" si="0"/>
        <v>509</v>
      </c>
      <c r="N9" s="16" t="s">
        <v>20</v>
      </c>
      <c r="O9" s="37">
        <f>C9/$C$9*100</f>
        <v>100</v>
      </c>
      <c r="P9" s="37">
        <f aca="true" t="shared" si="1" ref="P9:V9">D9/$C$9*100</f>
        <v>7.824854307765003</v>
      </c>
      <c r="Q9" s="37">
        <f t="shared" si="1"/>
        <v>63.84627500393763</v>
      </c>
      <c r="R9" s="37">
        <f t="shared" si="1"/>
        <v>4.230587494093558</v>
      </c>
      <c r="S9" s="37">
        <f t="shared" si="1"/>
        <v>18.330445739486535</v>
      </c>
      <c r="T9" s="37">
        <f t="shared" si="1"/>
        <v>0</v>
      </c>
      <c r="U9" s="37">
        <f t="shared" si="1"/>
        <v>4.164435344148685</v>
      </c>
      <c r="V9" s="38">
        <f t="shared" si="1"/>
        <v>1.6034021105685934</v>
      </c>
    </row>
    <row r="10" spans="1:22" ht="6.75" customHeight="1">
      <c r="A10" s="7"/>
      <c r="B10" s="16"/>
      <c r="C10" s="6"/>
      <c r="D10" s="6"/>
      <c r="E10" s="6"/>
      <c r="F10" s="23"/>
      <c r="G10" s="24"/>
      <c r="H10" s="24"/>
      <c r="I10" s="24"/>
      <c r="J10" s="29"/>
      <c r="N10" s="16"/>
      <c r="O10" s="6"/>
      <c r="P10" s="6"/>
      <c r="Q10" s="6"/>
      <c r="R10" s="23"/>
      <c r="S10" s="24"/>
      <c r="T10" s="24"/>
      <c r="U10" s="24"/>
      <c r="V10" s="29"/>
    </row>
    <row r="11" spans="1:22" ht="15">
      <c r="A11" s="7"/>
      <c r="B11" s="16" t="s">
        <v>9</v>
      </c>
      <c r="C11" s="6">
        <f>SUM(D11:J11)</f>
        <v>14428</v>
      </c>
      <c r="D11" s="6">
        <v>1676</v>
      </c>
      <c r="E11" s="6">
        <v>7408</v>
      </c>
      <c r="F11" s="6">
        <v>545</v>
      </c>
      <c r="G11" s="6">
        <v>3948</v>
      </c>
      <c r="H11" s="6">
        <v>0</v>
      </c>
      <c r="I11" s="6">
        <v>513</v>
      </c>
      <c r="J11" s="30">
        <v>338</v>
      </c>
      <c r="N11" s="16" t="s">
        <v>9</v>
      </c>
      <c r="O11" s="37">
        <f aca="true" t="shared" si="2" ref="O11:O25">C11/$C$9*100</f>
        <v>45.44967711450622</v>
      </c>
      <c r="P11" s="37">
        <f aca="true" t="shared" si="3" ref="P11:P25">D11/$C$9*100</f>
        <v>5.279571586076547</v>
      </c>
      <c r="Q11" s="37">
        <f aca="true" t="shared" si="4" ref="Q11:Q25">E11/$C$9*100</f>
        <v>23.335958418648605</v>
      </c>
      <c r="R11" s="37">
        <f aca="true" t="shared" si="5" ref="R11:R25">F11/$C$9*100</f>
        <v>1.716805796188376</v>
      </c>
      <c r="S11" s="37">
        <f aca="true" t="shared" si="6" ref="S11:S25">G11/$C$9*100</f>
        <v>12.436604189636164</v>
      </c>
      <c r="T11" s="37">
        <f aca="true" t="shared" si="7" ref="T11:T25">H11/$C$9*100</f>
        <v>0</v>
      </c>
      <c r="U11" s="37">
        <f aca="true" t="shared" si="8" ref="U11:U25">I11/$C$9*100</f>
        <v>1.6160025200819026</v>
      </c>
      <c r="V11" s="38">
        <f aca="true" t="shared" si="9" ref="V11:V25">J11/$C$9*100</f>
        <v>1.064734603874626</v>
      </c>
    </row>
    <row r="12" spans="1:22" ht="15">
      <c r="A12" s="7"/>
      <c r="B12" s="16">
        <v>2</v>
      </c>
      <c r="C12" s="6">
        <f aca="true" t="shared" si="10" ref="C12:C25">SUM(D12:J12)</f>
        <v>11799</v>
      </c>
      <c r="D12" s="6">
        <v>676</v>
      </c>
      <c r="E12" s="6">
        <v>8853</v>
      </c>
      <c r="F12" s="6">
        <v>505</v>
      </c>
      <c r="G12" s="6">
        <v>1552</v>
      </c>
      <c r="H12" s="6">
        <v>0</v>
      </c>
      <c r="I12" s="6">
        <v>93</v>
      </c>
      <c r="J12" s="30">
        <v>120</v>
      </c>
      <c r="N12" s="16">
        <v>2</v>
      </c>
      <c r="O12" s="37">
        <f t="shared" si="2"/>
        <v>37.16805796188376</v>
      </c>
      <c r="P12" s="37">
        <f t="shared" si="3"/>
        <v>2.129469207749252</v>
      </c>
      <c r="Q12" s="37">
        <f t="shared" si="4"/>
        <v>27.887856355331547</v>
      </c>
      <c r="R12" s="37">
        <f t="shared" si="5"/>
        <v>1.5908017010552844</v>
      </c>
      <c r="S12" s="37">
        <f t="shared" si="6"/>
        <v>4.888958891163963</v>
      </c>
      <c r="T12" s="37">
        <f t="shared" si="7"/>
        <v>0</v>
      </c>
      <c r="U12" s="37">
        <f t="shared" si="8"/>
        <v>0.2929595211844385</v>
      </c>
      <c r="V12" s="38">
        <f t="shared" si="9"/>
        <v>0.3780122853992755</v>
      </c>
    </row>
    <row r="13" spans="1:22" ht="15">
      <c r="A13" s="7"/>
      <c r="B13" s="16">
        <v>3</v>
      </c>
      <c r="C13" s="6">
        <f t="shared" si="10"/>
        <v>2670</v>
      </c>
      <c r="D13" s="6">
        <v>100</v>
      </c>
      <c r="E13" s="6">
        <v>2144</v>
      </c>
      <c r="F13" s="6">
        <v>120</v>
      </c>
      <c r="G13" s="6">
        <v>218</v>
      </c>
      <c r="H13" s="6">
        <v>0</v>
      </c>
      <c r="I13" s="6">
        <v>55</v>
      </c>
      <c r="J13" s="30">
        <v>33</v>
      </c>
      <c r="N13" s="16">
        <v>3</v>
      </c>
      <c r="O13" s="37">
        <f t="shared" si="2"/>
        <v>8.41077335013388</v>
      </c>
      <c r="P13" s="37">
        <f t="shared" si="3"/>
        <v>0.3150102378327296</v>
      </c>
      <c r="Q13" s="37">
        <f t="shared" si="4"/>
        <v>6.753819499133722</v>
      </c>
      <c r="R13" s="37">
        <f t="shared" si="5"/>
        <v>0.3780122853992755</v>
      </c>
      <c r="S13" s="37">
        <f t="shared" si="6"/>
        <v>0.6867223184753505</v>
      </c>
      <c r="T13" s="37">
        <f t="shared" si="7"/>
        <v>0</v>
      </c>
      <c r="U13" s="37">
        <f t="shared" si="8"/>
        <v>0.17325563080800127</v>
      </c>
      <c r="V13" s="38">
        <f t="shared" si="9"/>
        <v>0.10395337848480075</v>
      </c>
    </row>
    <row r="14" spans="1:22" ht="15">
      <c r="A14" s="7"/>
      <c r="B14" s="16">
        <v>4</v>
      </c>
      <c r="C14" s="6">
        <f t="shared" si="10"/>
        <v>1026</v>
      </c>
      <c r="D14" s="6">
        <v>21</v>
      </c>
      <c r="E14" s="6">
        <v>834</v>
      </c>
      <c r="F14" s="6">
        <v>54</v>
      </c>
      <c r="G14" s="6">
        <v>57</v>
      </c>
      <c r="H14" s="6">
        <v>0</v>
      </c>
      <c r="I14" s="6">
        <v>54</v>
      </c>
      <c r="J14" s="30">
        <v>6</v>
      </c>
      <c r="N14" s="16">
        <v>4</v>
      </c>
      <c r="O14" s="37">
        <f t="shared" si="2"/>
        <v>3.232005040163805</v>
      </c>
      <c r="P14" s="37">
        <f t="shared" si="3"/>
        <v>0.0661521499448732</v>
      </c>
      <c r="Q14" s="37">
        <f t="shared" si="4"/>
        <v>2.6271853835249646</v>
      </c>
      <c r="R14" s="37">
        <f t="shared" si="5"/>
        <v>0.17010552842967397</v>
      </c>
      <c r="S14" s="37">
        <f t="shared" si="6"/>
        <v>0.17955583556465585</v>
      </c>
      <c r="T14" s="37">
        <f t="shared" si="7"/>
        <v>0</v>
      </c>
      <c r="U14" s="37">
        <f t="shared" si="8"/>
        <v>0.17010552842967397</v>
      </c>
      <c r="V14" s="38">
        <f t="shared" si="9"/>
        <v>0.018900614269963777</v>
      </c>
    </row>
    <row r="15" spans="1:22" ht="15">
      <c r="A15" s="7"/>
      <c r="B15" s="16" t="s">
        <v>21</v>
      </c>
      <c r="C15" s="6">
        <f t="shared" si="10"/>
        <v>472</v>
      </c>
      <c r="D15" s="6">
        <v>9</v>
      </c>
      <c r="E15" s="6">
        <v>369</v>
      </c>
      <c r="F15" s="6">
        <v>31</v>
      </c>
      <c r="G15" s="6">
        <v>19</v>
      </c>
      <c r="H15" s="6">
        <v>0</v>
      </c>
      <c r="I15" s="6">
        <v>42</v>
      </c>
      <c r="J15" s="30">
        <v>2</v>
      </c>
      <c r="N15" s="16" t="s">
        <v>21</v>
      </c>
      <c r="O15" s="37">
        <f t="shared" si="2"/>
        <v>1.4868483225704836</v>
      </c>
      <c r="P15" s="37">
        <f t="shared" si="3"/>
        <v>0.028350921404945658</v>
      </c>
      <c r="Q15" s="37">
        <f t="shared" si="4"/>
        <v>1.162387777602772</v>
      </c>
      <c r="R15" s="37">
        <f t="shared" si="5"/>
        <v>0.09765317372814616</v>
      </c>
      <c r="S15" s="37">
        <f t="shared" si="6"/>
        <v>0.05985194518821861</v>
      </c>
      <c r="T15" s="37">
        <f t="shared" si="7"/>
        <v>0</v>
      </c>
      <c r="U15" s="37">
        <f t="shared" si="8"/>
        <v>0.1323042998897464</v>
      </c>
      <c r="V15" s="38">
        <f t="shared" si="9"/>
        <v>0.006300204756654591</v>
      </c>
    </row>
    <row r="16" spans="1:22" ht="15">
      <c r="A16" s="7"/>
      <c r="B16" s="16" t="s">
        <v>22</v>
      </c>
      <c r="C16" s="6">
        <f t="shared" si="10"/>
        <v>275</v>
      </c>
      <c r="D16" s="6">
        <v>0</v>
      </c>
      <c r="E16" s="6">
        <v>201</v>
      </c>
      <c r="F16" s="6">
        <v>12</v>
      </c>
      <c r="G16" s="6">
        <v>18</v>
      </c>
      <c r="H16" s="6">
        <v>0</v>
      </c>
      <c r="I16" s="6">
        <v>42</v>
      </c>
      <c r="J16" s="30">
        <v>2</v>
      </c>
      <c r="N16" s="16" t="s">
        <v>22</v>
      </c>
      <c r="O16" s="37">
        <f t="shared" si="2"/>
        <v>0.8662781540400063</v>
      </c>
      <c r="P16" s="37">
        <f t="shared" si="3"/>
        <v>0</v>
      </c>
      <c r="Q16" s="37">
        <f t="shared" si="4"/>
        <v>0.6331705780437864</v>
      </c>
      <c r="R16" s="37">
        <f t="shared" si="5"/>
        <v>0.03780122853992755</v>
      </c>
      <c r="S16" s="37">
        <f t="shared" si="6"/>
        <v>0.056701842809891316</v>
      </c>
      <c r="T16" s="37">
        <f t="shared" si="7"/>
        <v>0</v>
      </c>
      <c r="U16" s="37">
        <f t="shared" si="8"/>
        <v>0.1323042998897464</v>
      </c>
      <c r="V16" s="38">
        <f t="shared" si="9"/>
        <v>0.006300204756654591</v>
      </c>
    </row>
    <row r="17" spans="1:22" ht="15">
      <c r="A17" s="7"/>
      <c r="B17" s="16" t="s">
        <v>23</v>
      </c>
      <c r="C17" s="6">
        <f t="shared" si="10"/>
        <v>208</v>
      </c>
      <c r="D17" s="6">
        <v>1</v>
      </c>
      <c r="E17" s="6">
        <v>129</v>
      </c>
      <c r="F17" s="6">
        <v>5</v>
      </c>
      <c r="G17" s="6">
        <v>4</v>
      </c>
      <c r="H17" s="6">
        <v>0</v>
      </c>
      <c r="I17" s="6">
        <v>65</v>
      </c>
      <c r="J17" s="30">
        <v>4</v>
      </c>
      <c r="N17" s="16" t="s">
        <v>23</v>
      </c>
      <c r="O17" s="37">
        <f t="shared" si="2"/>
        <v>0.6552212946920776</v>
      </c>
      <c r="P17" s="37">
        <f t="shared" si="3"/>
        <v>0.0031501023783272954</v>
      </c>
      <c r="Q17" s="37">
        <f t="shared" si="4"/>
        <v>0.40636320680422117</v>
      </c>
      <c r="R17" s="37">
        <f t="shared" si="5"/>
        <v>0.015750511891636478</v>
      </c>
      <c r="S17" s="37">
        <f t="shared" si="6"/>
        <v>0.012600409513309182</v>
      </c>
      <c r="T17" s="37">
        <f t="shared" si="7"/>
        <v>0</v>
      </c>
      <c r="U17" s="37">
        <f t="shared" si="8"/>
        <v>0.20475665459127423</v>
      </c>
      <c r="V17" s="38">
        <f t="shared" si="9"/>
        <v>0.012600409513309182</v>
      </c>
    </row>
    <row r="18" spans="1:22" ht="15">
      <c r="A18" s="7"/>
      <c r="B18" s="16" t="s">
        <v>24</v>
      </c>
      <c r="C18" s="6">
        <f t="shared" si="10"/>
        <v>149</v>
      </c>
      <c r="D18" s="6">
        <v>1</v>
      </c>
      <c r="E18" s="6">
        <v>78</v>
      </c>
      <c r="F18" s="6">
        <v>7</v>
      </c>
      <c r="G18" s="6">
        <v>1</v>
      </c>
      <c r="H18" s="6">
        <v>0</v>
      </c>
      <c r="I18" s="6">
        <v>62</v>
      </c>
      <c r="J18" s="30">
        <v>0</v>
      </c>
      <c r="N18" s="16" t="s">
        <v>24</v>
      </c>
      <c r="O18" s="37">
        <f t="shared" si="2"/>
        <v>0.46936525437076704</v>
      </c>
      <c r="P18" s="37">
        <f t="shared" si="3"/>
        <v>0.0031501023783272954</v>
      </c>
      <c r="Q18" s="37">
        <f t="shared" si="4"/>
        <v>0.24570798550952905</v>
      </c>
      <c r="R18" s="37">
        <f t="shared" si="5"/>
        <v>0.02205071664829107</v>
      </c>
      <c r="S18" s="37">
        <f t="shared" si="6"/>
        <v>0.0031501023783272954</v>
      </c>
      <c r="T18" s="37">
        <f t="shared" si="7"/>
        <v>0</v>
      </c>
      <c r="U18" s="37">
        <f t="shared" si="8"/>
        <v>0.19530634745629233</v>
      </c>
      <c r="V18" s="38">
        <f t="shared" si="9"/>
        <v>0</v>
      </c>
    </row>
    <row r="19" spans="1:22" ht="15">
      <c r="A19" s="7"/>
      <c r="B19" s="16" t="s">
        <v>25</v>
      </c>
      <c r="C19" s="6">
        <f t="shared" si="10"/>
        <v>89</v>
      </c>
      <c r="D19" s="6">
        <v>0</v>
      </c>
      <c r="E19" s="6">
        <v>38</v>
      </c>
      <c r="F19" s="6">
        <v>7</v>
      </c>
      <c r="G19" s="6">
        <v>1</v>
      </c>
      <c r="H19" s="6">
        <v>0</v>
      </c>
      <c r="I19" s="6">
        <v>43</v>
      </c>
      <c r="J19" s="30">
        <v>0</v>
      </c>
      <c r="N19" s="16" t="s">
        <v>25</v>
      </c>
      <c r="O19" s="37">
        <f t="shared" si="2"/>
        <v>0.2803591116711293</v>
      </c>
      <c r="P19" s="37">
        <f t="shared" si="3"/>
        <v>0</v>
      </c>
      <c r="Q19" s="37">
        <f t="shared" si="4"/>
        <v>0.11970389037643722</v>
      </c>
      <c r="R19" s="37">
        <f t="shared" si="5"/>
        <v>0.02205071664829107</v>
      </c>
      <c r="S19" s="37">
        <f t="shared" si="6"/>
        <v>0.0031501023783272954</v>
      </c>
      <c r="T19" s="37">
        <f t="shared" si="7"/>
        <v>0</v>
      </c>
      <c r="U19" s="37">
        <f t="shared" si="8"/>
        <v>0.1354544022680737</v>
      </c>
      <c r="V19" s="38">
        <f t="shared" si="9"/>
        <v>0</v>
      </c>
    </row>
    <row r="20" spans="1:22" ht="15">
      <c r="A20" s="7"/>
      <c r="B20" s="16" t="s">
        <v>0</v>
      </c>
      <c r="C20" s="6">
        <f t="shared" si="10"/>
        <v>411</v>
      </c>
      <c r="D20" s="6">
        <v>0</v>
      </c>
      <c r="E20" s="6">
        <v>162</v>
      </c>
      <c r="F20" s="6">
        <v>34</v>
      </c>
      <c r="G20" s="6">
        <v>0</v>
      </c>
      <c r="H20" s="6">
        <v>0</v>
      </c>
      <c r="I20" s="6">
        <v>213</v>
      </c>
      <c r="J20" s="30">
        <v>2</v>
      </c>
      <c r="N20" s="16" t="s">
        <v>0</v>
      </c>
      <c r="O20" s="37">
        <f t="shared" si="2"/>
        <v>1.2946920774925186</v>
      </c>
      <c r="P20" s="37">
        <f t="shared" si="3"/>
        <v>0</v>
      </c>
      <c r="Q20" s="37">
        <f t="shared" si="4"/>
        <v>0.5103165852890219</v>
      </c>
      <c r="R20" s="37">
        <f t="shared" si="5"/>
        <v>0.10710348086312804</v>
      </c>
      <c r="S20" s="37">
        <f t="shared" si="6"/>
        <v>0</v>
      </c>
      <c r="T20" s="37">
        <f t="shared" si="7"/>
        <v>0</v>
      </c>
      <c r="U20" s="37">
        <f t="shared" si="8"/>
        <v>0.6709718065837139</v>
      </c>
      <c r="V20" s="38">
        <f t="shared" si="9"/>
        <v>0.006300204756654591</v>
      </c>
    </row>
    <row r="21" spans="1:22" ht="15">
      <c r="A21" s="7"/>
      <c r="B21" s="16" t="s">
        <v>1</v>
      </c>
      <c r="C21" s="6">
        <f t="shared" si="10"/>
        <v>171</v>
      </c>
      <c r="D21" s="6">
        <v>0</v>
      </c>
      <c r="E21" s="6">
        <v>46</v>
      </c>
      <c r="F21" s="6">
        <v>17</v>
      </c>
      <c r="G21" s="6">
        <v>0</v>
      </c>
      <c r="H21" s="6">
        <v>0</v>
      </c>
      <c r="I21" s="6">
        <v>106</v>
      </c>
      <c r="J21" s="30">
        <v>2</v>
      </c>
      <c r="N21" s="16" t="s">
        <v>1</v>
      </c>
      <c r="O21" s="37">
        <f t="shared" si="2"/>
        <v>0.5386675066939676</v>
      </c>
      <c r="P21" s="37">
        <f t="shared" si="3"/>
        <v>0</v>
      </c>
      <c r="Q21" s="37">
        <f t="shared" si="4"/>
        <v>0.1449047094030556</v>
      </c>
      <c r="R21" s="37">
        <f t="shared" si="5"/>
        <v>0.05355174043156402</v>
      </c>
      <c r="S21" s="37">
        <f t="shared" si="6"/>
        <v>0</v>
      </c>
      <c r="T21" s="37">
        <f t="shared" si="7"/>
        <v>0</v>
      </c>
      <c r="U21" s="37">
        <f t="shared" si="8"/>
        <v>0.33391085210269333</v>
      </c>
      <c r="V21" s="38">
        <f t="shared" si="9"/>
        <v>0.006300204756654591</v>
      </c>
    </row>
    <row r="22" spans="1:22" ht="15">
      <c r="A22" s="7"/>
      <c r="B22" s="16" t="s">
        <v>2</v>
      </c>
      <c r="C22" s="6">
        <f t="shared" si="10"/>
        <v>31</v>
      </c>
      <c r="D22" s="6">
        <v>0</v>
      </c>
      <c r="E22" s="6">
        <v>2</v>
      </c>
      <c r="F22" s="6">
        <v>4</v>
      </c>
      <c r="G22" s="6">
        <v>1</v>
      </c>
      <c r="H22" s="6">
        <v>0</v>
      </c>
      <c r="I22" s="6">
        <v>24</v>
      </c>
      <c r="J22" s="30">
        <v>0</v>
      </c>
      <c r="N22" s="16" t="s">
        <v>2</v>
      </c>
      <c r="O22" s="37">
        <f t="shared" si="2"/>
        <v>0.09765317372814616</v>
      </c>
      <c r="P22" s="37">
        <f t="shared" si="3"/>
        <v>0</v>
      </c>
      <c r="Q22" s="37">
        <f t="shared" si="4"/>
        <v>0.006300204756654591</v>
      </c>
      <c r="R22" s="37">
        <f t="shared" si="5"/>
        <v>0.012600409513309182</v>
      </c>
      <c r="S22" s="37">
        <f t="shared" si="6"/>
        <v>0.0031501023783272954</v>
      </c>
      <c r="T22" s="37">
        <f t="shared" si="7"/>
        <v>0</v>
      </c>
      <c r="U22" s="37">
        <f t="shared" si="8"/>
        <v>0.0756024570798551</v>
      </c>
      <c r="V22" s="38">
        <f t="shared" si="9"/>
        <v>0</v>
      </c>
    </row>
    <row r="23" spans="1:22" ht="15">
      <c r="A23" s="7"/>
      <c r="B23" s="16" t="s">
        <v>3</v>
      </c>
      <c r="C23" s="6">
        <f t="shared" si="10"/>
        <v>12</v>
      </c>
      <c r="D23" s="6">
        <v>0</v>
      </c>
      <c r="E23" s="6">
        <v>3</v>
      </c>
      <c r="F23" s="6">
        <v>2</v>
      </c>
      <c r="G23" s="6">
        <v>0</v>
      </c>
      <c r="H23" s="6">
        <v>0</v>
      </c>
      <c r="I23" s="6">
        <v>7</v>
      </c>
      <c r="J23" s="30">
        <v>0</v>
      </c>
      <c r="N23" s="16" t="s">
        <v>3</v>
      </c>
      <c r="O23" s="37">
        <f t="shared" si="2"/>
        <v>0.03780122853992755</v>
      </c>
      <c r="P23" s="37">
        <f t="shared" si="3"/>
        <v>0</v>
      </c>
      <c r="Q23" s="37">
        <f t="shared" si="4"/>
        <v>0.009450307134981888</v>
      </c>
      <c r="R23" s="37">
        <f t="shared" si="5"/>
        <v>0.006300204756654591</v>
      </c>
      <c r="S23" s="37">
        <f t="shared" si="6"/>
        <v>0</v>
      </c>
      <c r="T23" s="37">
        <f t="shared" si="7"/>
        <v>0</v>
      </c>
      <c r="U23" s="37">
        <f t="shared" si="8"/>
        <v>0.02205071664829107</v>
      </c>
      <c r="V23" s="38">
        <f t="shared" si="9"/>
        <v>0</v>
      </c>
    </row>
    <row r="24" spans="1:22" ht="15">
      <c r="A24" s="7"/>
      <c r="B24" s="16" t="s">
        <v>4</v>
      </c>
      <c r="C24" s="6">
        <f t="shared" si="10"/>
        <v>2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2</v>
      </c>
      <c r="J24" s="30">
        <v>0</v>
      </c>
      <c r="N24" s="16" t="s">
        <v>4</v>
      </c>
      <c r="O24" s="37">
        <f t="shared" si="2"/>
        <v>0.006300204756654591</v>
      </c>
      <c r="P24" s="37">
        <f t="shared" si="3"/>
        <v>0</v>
      </c>
      <c r="Q24" s="37">
        <f t="shared" si="4"/>
        <v>0</v>
      </c>
      <c r="R24" s="37">
        <f t="shared" si="5"/>
        <v>0</v>
      </c>
      <c r="S24" s="37">
        <f t="shared" si="6"/>
        <v>0</v>
      </c>
      <c r="T24" s="37">
        <f t="shared" si="7"/>
        <v>0</v>
      </c>
      <c r="U24" s="37">
        <f t="shared" si="8"/>
        <v>0.006300204756654591</v>
      </c>
      <c r="V24" s="38">
        <f t="shared" si="9"/>
        <v>0</v>
      </c>
    </row>
    <row r="25" spans="1:22" ht="15">
      <c r="A25" s="7"/>
      <c r="B25" s="16" t="s">
        <v>19</v>
      </c>
      <c r="C25" s="6">
        <f t="shared" si="10"/>
        <v>2</v>
      </c>
      <c r="D25" s="6">
        <v>0</v>
      </c>
      <c r="E25" s="6">
        <v>1</v>
      </c>
      <c r="F25" s="6">
        <v>0</v>
      </c>
      <c r="G25" s="6">
        <v>0</v>
      </c>
      <c r="H25" s="6">
        <v>0</v>
      </c>
      <c r="I25" s="6">
        <v>1</v>
      </c>
      <c r="J25" s="30">
        <v>0</v>
      </c>
      <c r="N25" s="16" t="s">
        <v>19</v>
      </c>
      <c r="O25" s="37">
        <f t="shared" si="2"/>
        <v>0.006300204756654591</v>
      </c>
      <c r="P25" s="37">
        <f t="shared" si="3"/>
        <v>0</v>
      </c>
      <c r="Q25" s="37">
        <f t="shared" si="4"/>
        <v>0.0031501023783272954</v>
      </c>
      <c r="R25" s="37">
        <f t="shared" si="5"/>
        <v>0</v>
      </c>
      <c r="S25" s="37">
        <f t="shared" si="6"/>
        <v>0</v>
      </c>
      <c r="T25" s="37">
        <f t="shared" si="7"/>
        <v>0</v>
      </c>
      <c r="U25" s="37">
        <f t="shared" si="8"/>
        <v>0.0031501023783272954</v>
      </c>
      <c r="V25" s="38">
        <f t="shared" si="9"/>
        <v>0</v>
      </c>
    </row>
    <row r="26" spans="1:22" ht="6.75" customHeight="1">
      <c r="A26" s="7"/>
      <c r="B26" s="16"/>
      <c r="C26" s="6"/>
      <c r="D26" s="6"/>
      <c r="E26" s="6"/>
      <c r="F26" s="23"/>
      <c r="G26" s="24"/>
      <c r="H26" s="24"/>
      <c r="I26" s="24"/>
      <c r="J26" s="29"/>
      <c r="N26" s="16"/>
      <c r="O26" s="6"/>
      <c r="P26" s="6"/>
      <c r="Q26" s="6"/>
      <c r="R26" s="23"/>
      <c r="S26" s="24"/>
      <c r="T26" s="24"/>
      <c r="U26" s="24"/>
      <c r="V26" s="29"/>
    </row>
    <row r="27" spans="1:22" ht="16.5" customHeight="1">
      <c r="A27" s="7"/>
      <c r="B27" s="43" t="s">
        <v>10</v>
      </c>
      <c r="C27" s="6">
        <f aca="true" t="shared" si="11" ref="C27:J27">SUM(C15:C25)</f>
        <v>1822</v>
      </c>
      <c r="D27" s="6">
        <f t="shared" si="11"/>
        <v>11</v>
      </c>
      <c r="E27" s="6">
        <f t="shared" si="11"/>
        <v>1029</v>
      </c>
      <c r="F27" s="6">
        <f t="shared" si="11"/>
        <v>119</v>
      </c>
      <c r="G27" s="6">
        <f t="shared" si="11"/>
        <v>44</v>
      </c>
      <c r="H27" s="6">
        <f t="shared" si="11"/>
        <v>0</v>
      </c>
      <c r="I27" s="6">
        <f t="shared" si="11"/>
        <v>607</v>
      </c>
      <c r="J27" s="30">
        <f t="shared" si="11"/>
        <v>12</v>
      </c>
      <c r="N27" s="43" t="s">
        <v>10</v>
      </c>
      <c r="O27" s="37">
        <f aca="true" t="shared" si="12" ref="O27:O32">C27/$C$9*100</f>
        <v>5.739486533312332</v>
      </c>
      <c r="P27" s="37">
        <f aca="true" t="shared" si="13" ref="P27:P32">D27/$C$9*100</f>
        <v>0.03465112616160025</v>
      </c>
      <c r="Q27" s="37">
        <f aca="true" t="shared" si="14" ref="Q27:Q32">E27/$C$9*100</f>
        <v>3.241455347298787</v>
      </c>
      <c r="R27" s="37">
        <f aca="true" t="shared" si="15" ref="R27:R32">F27/$C$9*100</f>
        <v>0.37486218302094815</v>
      </c>
      <c r="S27" s="37">
        <f aca="true" t="shared" si="16" ref="S27:S32">G27/$C$9*100</f>
        <v>0.138604504646401</v>
      </c>
      <c r="T27" s="37">
        <f aca="true" t="shared" si="17" ref="T27:T32">H27/$C$9*100</f>
        <v>0</v>
      </c>
      <c r="U27" s="37">
        <f aca="true" t="shared" si="18" ref="U27:U32">I27/$C$9*100</f>
        <v>1.9121121436446686</v>
      </c>
      <c r="V27" s="38">
        <f aca="true" t="shared" si="19" ref="V27:V32">J27/$C$9*100</f>
        <v>0.03780122853992755</v>
      </c>
    </row>
    <row r="28" spans="1:22" ht="16.5" customHeight="1">
      <c r="A28" s="7"/>
      <c r="B28" s="16" t="s">
        <v>11</v>
      </c>
      <c r="C28" s="6">
        <f aca="true" t="shared" si="20" ref="C28:J28">SUM(C20:C25)</f>
        <v>629</v>
      </c>
      <c r="D28" s="6">
        <f t="shared" si="20"/>
        <v>0</v>
      </c>
      <c r="E28" s="6">
        <f t="shared" si="20"/>
        <v>214</v>
      </c>
      <c r="F28" s="6">
        <f t="shared" si="20"/>
        <v>57</v>
      </c>
      <c r="G28" s="6">
        <f t="shared" si="20"/>
        <v>1</v>
      </c>
      <c r="H28" s="6">
        <f t="shared" si="20"/>
        <v>0</v>
      </c>
      <c r="I28" s="6">
        <f t="shared" si="20"/>
        <v>353</v>
      </c>
      <c r="J28" s="30">
        <f t="shared" si="20"/>
        <v>4</v>
      </c>
      <c r="N28" s="16" t="s">
        <v>11</v>
      </c>
      <c r="O28" s="37">
        <f t="shared" si="12"/>
        <v>1.981414395967869</v>
      </c>
      <c r="P28" s="37">
        <f t="shared" si="13"/>
        <v>0</v>
      </c>
      <c r="Q28" s="37">
        <f t="shared" si="14"/>
        <v>0.6741219089620413</v>
      </c>
      <c r="R28" s="37">
        <f t="shared" si="15"/>
        <v>0.17955583556465585</v>
      </c>
      <c r="S28" s="37">
        <f t="shared" si="16"/>
        <v>0.0031501023783272954</v>
      </c>
      <c r="T28" s="37">
        <f t="shared" si="17"/>
        <v>0</v>
      </c>
      <c r="U28" s="37">
        <f t="shared" si="18"/>
        <v>1.1119861395495354</v>
      </c>
      <c r="V28" s="38">
        <f t="shared" si="19"/>
        <v>0.012600409513309182</v>
      </c>
    </row>
    <row r="29" spans="1:22" ht="16.5" customHeight="1">
      <c r="A29" s="7"/>
      <c r="B29" s="16" t="s">
        <v>12</v>
      </c>
      <c r="C29" s="6">
        <f aca="true" t="shared" si="21" ref="C29:J29">SUM(C21:C25)</f>
        <v>218</v>
      </c>
      <c r="D29" s="6">
        <f t="shared" si="21"/>
        <v>0</v>
      </c>
      <c r="E29" s="6">
        <f t="shared" si="21"/>
        <v>52</v>
      </c>
      <c r="F29" s="6">
        <f t="shared" si="21"/>
        <v>23</v>
      </c>
      <c r="G29" s="6">
        <f t="shared" si="21"/>
        <v>1</v>
      </c>
      <c r="H29" s="6">
        <f t="shared" si="21"/>
        <v>0</v>
      </c>
      <c r="I29" s="6">
        <f t="shared" si="21"/>
        <v>140</v>
      </c>
      <c r="J29" s="30">
        <f t="shared" si="21"/>
        <v>2</v>
      </c>
      <c r="N29" s="16" t="s">
        <v>12</v>
      </c>
      <c r="O29" s="37">
        <f t="shared" si="12"/>
        <v>0.6867223184753505</v>
      </c>
      <c r="P29" s="37">
        <f t="shared" si="13"/>
        <v>0</v>
      </c>
      <c r="Q29" s="37">
        <f t="shared" si="14"/>
        <v>0.1638053236730194</v>
      </c>
      <c r="R29" s="37">
        <f t="shared" si="15"/>
        <v>0.0724523547015278</v>
      </c>
      <c r="S29" s="37">
        <f t="shared" si="16"/>
        <v>0.0031501023783272954</v>
      </c>
      <c r="T29" s="37">
        <f t="shared" si="17"/>
        <v>0</v>
      </c>
      <c r="U29" s="37">
        <f t="shared" si="18"/>
        <v>0.4410143329658214</v>
      </c>
      <c r="V29" s="38">
        <f t="shared" si="19"/>
        <v>0.006300204756654591</v>
      </c>
    </row>
    <row r="30" spans="1:22" ht="16.5" customHeight="1">
      <c r="A30" s="7"/>
      <c r="B30" s="16" t="s">
        <v>13</v>
      </c>
      <c r="C30" s="6">
        <f aca="true" t="shared" si="22" ref="C30:J30">SUM(C22:C25)</f>
        <v>47</v>
      </c>
      <c r="D30" s="6">
        <f t="shared" si="22"/>
        <v>0</v>
      </c>
      <c r="E30" s="6">
        <f t="shared" si="22"/>
        <v>6</v>
      </c>
      <c r="F30" s="6">
        <f t="shared" si="22"/>
        <v>6</v>
      </c>
      <c r="G30" s="6">
        <f t="shared" si="22"/>
        <v>1</v>
      </c>
      <c r="H30" s="6">
        <f t="shared" si="22"/>
        <v>0</v>
      </c>
      <c r="I30" s="6">
        <f t="shared" si="22"/>
        <v>34</v>
      </c>
      <c r="J30" s="30">
        <f t="shared" si="22"/>
        <v>0</v>
      </c>
      <c r="N30" s="16" t="s">
        <v>13</v>
      </c>
      <c r="O30" s="37">
        <f t="shared" si="12"/>
        <v>0.14805481178138288</v>
      </c>
      <c r="P30" s="37">
        <f t="shared" si="13"/>
        <v>0</v>
      </c>
      <c r="Q30" s="37">
        <f t="shared" si="14"/>
        <v>0.018900614269963777</v>
      </c>
      <c r="R30" s="37">
        <f t="shared" si="15"/>
        <v>0.018900614269963777</v>
      </c>
      <c r="S30" s="37">
        <f t="shared" si="16"/>
        <v>0.0031501023783272954</v>
      </c>
      <c r="T30" s="37">
        <f t="shared" si="17"/>
        <v>0</v>
      </c>
      <c r="U30" s="37">
        <f t="shared" si="18"/>
        <v>0.10710348086312804</v>
      </c>
      <c r="V30" s="38">
        <f t="shared" si="19"/>
        <v>0</v>
      </c>
    </row>
    <row r="31" spans="1:22" ht="16.5" customHeight="1">
      <c r="A31" s="7"/>
      <c r="B31" s="16" t="s">
        <v>14</v>
      </c>
      <c r="C31" s="6">
        <f aca="true" t="shared" si="23" ref="C31:J31">SUM(C23:C25)</f>
        <v>16</v>
      </c>
      <c r="D31" s="6">
        <f t="shared" si="23"/>
        <v>0</v>
      </c>
      <c r="E31" s="6">
        <f t="shared" si="23"/>
        <v>4</v>
      </c>
      <c r="F31" s="6">
        <f t="shared" si="23"/>
        <v>2</v>
      </c>
      <c r="G31" s="6">
        <f t="shared" si="23"/>
        <v>0</v>
      </c>
      <c r="H31" s="6">
        <f t="shared" si="23"/>
        <v>0</v>
      </c>
      <c r="I31" s="6">
        <f t="shared" si="23"/>
        <v>10</v>
      </c>
      <c r="J31" s="30">
        <f t="shared" si="23"/>
        <v>0</v>
      </c>
      <c r="N31" s="16" t="s">
        <v>14</v>
      </c>
      <c r="O31" s="37">
        <f t="shared" si="12"/>
        <v>0.050401638053236726</v>
      </c>
      <c r="P31" s="37">
        <f t="shared" si="13"/>
        <v>0</v>
      </c>
      <c r="Q31" s="37">
        <f t="shared" si="14"/>
        <v>0.012600409513309182</v>
      </c>
      <c r="R31" s="37">
        <f t="shared" si="15"/>
        <v>0.006300204756654591</v>
      </c>
      <c r="S31" s="37">
        <f t="shared" si="16"/>
        <v>0</v>
      </c>
      <c r="T31" s="37">
        <f t="shared" si="17"/>
        <v>0</v>
      </c>
      <c r="U31" s="37">
        <f t="shared" si="18"/>
        <v>0.031501023783272956</v>
      </c>
      <c r="V31" s="38">
        <f t="shared" si="19"/>
        <v>0</v>
      </c>
    </row>
    <row r="32" spans="1:22" ht="16.5" customHeight="1">
      <c r="A32" s="7"/>
      <c r="B32" s="16" t="s">
        <v>15</v>
      </c>
      <c r="C32" s="19">
        <f aca="true" t="shared" si="24" ref="C32:J32">SUM(C24:C25)</f>
        <v>4</v>
      </c>
      <c r="D32" s="6">
        <f t="shared" si="24"/>
        <v>0</v>
      </c>
      <c r="E32" s="6">
        <f t="shared" si="24"/>
        <v>1</v>
      </c>
      <c r="F32" s="6">
        <f t="shared" si="24"/>
        <v>0</v>
      </c>
      <c r="G32" s="6">
        <f t="shared" si="24"/>
        <v>0</v>
      </c>
      <c r="H32" s="6">
        <f t="shared" si="24"/>
        <v>0</v>
      </c>
      <c r="I32" s="6">
        <f t="shared" si="24"/>
        <v>3</v>
      </c>
      <c r="J32" s="30">
        <f t="shared" si="24"/>
        <v>0</v>
      </c>
      <c r="N32" s="16" t="s">
        <v>15</v>
      </c>
      <c r="O32" s="37">
        <f t="shared" si="12"/>
        <v>0.012600409513309182</v>
      </c>
      <c r="P32" s="37">
        <f t="shared" si="13"/>
        <v>0</v>
      </c>
      <c r="Q32" s="37">
        <f t="shared" si="14"/>
        <v>0.0031501023783272954</v>
      </c>
      <c r="R32" s="37">
        <f t="shared" si="15"/>
        <v>0</v>
      </c>
      <c r="S32" s="37">
        <f t="shared" si="16"/>
        <v>0</v>
      </c>
      <c r="T32" s="37">
        <f t="shared" si="17"/>
        <v>0</v>
      </c>
      <c r="U32" s="37">
        <f t="shared" si="18"/>
        <v>0.009450307134981888</v>
      </c>
      <c r="V32" s="38">
        <f t="shared" si="19"/>
        <v>0</v>
      </c>
    </row>
    <row r="33" spans="1:22" ht="6.75" customHeight="1">
      <c r="A33" s="7"/>
      <c r="B33" s="16"/>
      <c r="C33" s="6"/>
      <c r="D33" s="6"/>
      <c r="E33" s="6"/>
      <c r="F33" s="23"/>
      <c r="G33" s="24"/>
      <c r="H33" s="24"/>
      <c r="I33" s="24"/>
      <c r="J33" s="29"/>
      <c r="N33" s="16"/>
      <c r="O33" s="6"/>
      <c r="P33" s="6"/>
      <c r="Q33" s="6"/>
      <c r="R33" s="23"/>
      <c r="S33" s="24"/>
      <c r="T33" s="24"/>
      <c r="U33" s="24"/>
      <c r="V33" s="29"/>
    </row>
    <row r="34" spans="1:22" ht="15" customHeight="1">
      <c r="A34" s="7"/>
      <c r="B34" s="44" t="s">
        <v>26</v>
      </c>
      <c r="C34" s="6">
        <f>SUM(D34:J34)</f>
        <v>31200</v>
      </c>
      <c r="D34" s="6">
        <v>2484</v>
      </c>
      <c r="E34" s="6">
        <v>20094</v>
      </c>
      <c r="F34" s="61">
        <v>1292</v>
      </c>
      <c r="G34" s="61">
        <v>5818</v>
      </c>
      <c r="H34" s="61">
        <v>0</v>
      </c>
      <c r="I34" s="61">
        <v>1006</v>
      </c>
      <c r="J34" s="90">
        <v>506</v>
      </c>
      <c r="N34" s="44" t="s">
        <v>26</v>
      </c>
      <c r="O34" s="39">
        <f aca="true" t="shared" si="25" ref="O34:V37">C34/$C$9*100</f>
        <v>98.28319420381162</v>
      </c>
      <c r="P34" s="37">
        <f t="shared" si="25"/>
        <v>7.824854307765003</v>
      </c>
      <c r="Q34" s="37">
        <f t="shared" si="25"/>
        <v>63.29815719010868</v>
      </c>
      <c r="R34" s="37">
        <f t="shared" si="25"/>
        <v>4.069932272798866</v>
      </c>
      <c r="S34" s="37">
        <f t="shared" si="25"/>
        <v>18.327295637108207</v>
      </c>
      <c r="T34" s="37">
        <f t="shared" si="25"/>
        <v>0</v>
      </c>
      <c r="U34" s="37">
        <f t="shared" si="25"/>
        <v>3.1690029925972594</v>
      </c>
      <c r="V34" s="38">
        <f t="shared" si="25"/>
        <v>1.5939518034336118</v>
      </c>
    </row>
    <row r="35" spans="1:22" ht="15">
      <c r="A35" s="7"/>
      <c r="B35" s="16" t="s">
        <v>27</v>
      </c>
      <c r="C35" s="19">
        <f>SUM(D35:J35)</f>
        <v>498</v>
      </c>
      <c r="D35" s="6">
        <v>0</v>
      </c>
      <c r="E35" s="6">
        <v>168</v>
      </c>
      <c r="F35" s="61">
        <v>45</v>
      </c>
      <c r="G35" s="61">
        <v>0</v>
      </c>
      <c r="H35" s="61">
        <v>0</v>
      </c>
      <c r="I35" s="61">
        <v>282</v>
      </c>
      <c r="J35" s="90">
        <v>3</v>
      </c>
      <c r="N35" s="16" t="s">
        <v>27</v>
      </c>
      <c r="O35" s="39">
        <f t="shared" si="25"/>
        <v>1.5687509844069931</v>
      </c>
      <c r="P35" s="37">
        <f t="shared" si="25"/>
        <v>0</v>
      </c>
      <c r="Q35" s="37">
        <f t="shared" si="25"/>
        <v>0.5292171995589856</v>
      </c>
      <c r="R35" s="37">
        <f t="shared" si="25"/>
        <v>0.1417546070247283</v>
      </c>
      <c r="S35" s="37">
        <f t="shared" si="25"/>
        <v>0</v>
      </c>
      <c r="T35" s="37">
        <f t="shared" si="25"/>
        <v>0</v>
      </c>
      <c r="U35" s="37">
        <f t="shared" si="25"/>
        <v>0.8883288706882974</v>
      </c>
      <c r="V35" s="38">
        <f t="shared" si="25"/>
        <v>0.009450307134981888</v>
      </c>
    </row>
    <row r="36" spans="1:22" ht="15">
      <c r="A36" s="7"/>
      <c r="B36" s="16" t="s">
        <v>28</v>
      </c>
      <c r="C36" s="19">
        <f>SUM(D36:J36)</f>
        <v>31</v>
      </c>
      <c r="D36" s="6">
        <v>0</v>
      </c>
      <c r="E36" s="6">
        <v>2</v>
      </c>
      <c r="F36" s="61">
        <v>4</v>
      </c>
      <c r="G36" s="61">
        <v>1</v>
      </c>
      <c r="H36" s="61">
        <v>0</v>
      </c>
      <c r="I36" s="61">
        <v>24</v>
      </c>
      <c r="J36" s="90">
        <v>0</v>
      </c>
      <c r="N36" s="16" t="s">
        <v>28</v>
      </c>
      <c r="O36" s="39">
        <f t="shared" si="25"/>
        <v>0.09765317372814616</v>
      </c>
      <c r="P36" s="37">
        <f t="shared" si="25"/>
        <v>0</v>
      </c>
      <c r="Q36" s="37">
        <f t="shared" si="25"/>
        <v>0.006300204756654591</v>
      </c>
      <c r="R36" s="37">
        <f t="shared" si="25"/>
        <v>0.012600409513309182</v>
      </c>
      <c r="S36" s="37">
        <f t="shared" si="25"/>
        <v>0.0031501023783272954</v>
      </c>
      <c r="T36" s="37">
        <f t="shared" si="25"/>
        <v>0</v>
      </c>
      <c r="U36" s="37">
        <f t="shared" si="25"/>
        <v>0.0756024570798551</v>
      </c>
      <c r="V36" s="38">
        <f t="shared" si="25"/>
        <v>0</v>
      </c>
    </row>
    <row r="37" spans="2:22" ht="15">
      <c r="B37" s="17" t="s">
        <v>29</v>
      </c>
      <c r="C37" s="18">
        <f>SUM(D37:J37)</f>
        <v>16</v>
      </c>
      <c r="D37" s="76">
        <v>0</v>
      </c>
      <c r="E37" s="76">
        <v>4</v>
      </c>
      <c r="F37" s="92">
        <v>2</v>
      </c>
      <c r="G37" s="92">
        <v>0</v>
      </c>
      <c r="H37" s="92">
        <v>0</v>
      </c>
      <c r="I37" s="92">
        <v>10</v>
      </c>
      <c r="J37" s="93">
        <v>0</v>
      </c>
      <c r="N37" s="17" t="s">
        <v>29</v>
      </c>
      <c r="O37" s="40">
        <f t="shared" si="25"/>
        <v>0.050401638053236726</v>
      </c>
      <c r="P37" s="41">
        <f t="shared" si="25"/>
        <v>0</v>
      </c>
      <c r="Q37" s="41">
        <f t="shared" si="25"/>
        <v>0.012600409513309182</v>
      </c>
      <c r="R37" s="41">
        <f t="shared" si="25"/>
        <v>0.006300204756654591</v>
      </c>
      <c r="S37" s="41">
        <f t="shared" si="25"/>
        <v>0</v>
      </c>
      <c r="T37" s="41">
        <f t="shared" si="25"/>
        <v>0</v>
      </c>
      <c r="U37" s="41">
        <f t="shared" si="25"/>
        <v>0.031501023783272956</v>
      </c>
      <c r="V37" s="42">
        <f t="shared" si="25"/>
        <v>0</v>
      </c>
    </row>
  </sheetData>
  <sheetProtection/>
  <mergeCells count="4">
    <mergeCell ref="C5:J5"/>
    <mergeCell ref="C7:J7"/>
    <mergeCell ref="O5:V5"/>
    <mergeCell ref="O7:V7"/>
  </mergeCells>
  <printOptions/>
  <pageMargins left="0.5118110236220472" right="0.5118110236220472" top="0.7480314960629921" bottom="0.7480314960629921" header="0.31496062992125984" footer="0.31496062992125984"/>
  <pageSetup horizontalDpi="300" verticalDpi="300" orientation="portrait" paperSize="9" r:id="rId1"/>
  <headerFooter>
    <oddFooter>&amp;CIII-1-17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4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15.7109375" style="1" customWidth="1"/>
    <col min="3" max="7" width="12.7109375" style="1" customWidth="1"/>
    <col min="8" max="8" width="15.7109375" style="1" customWidth="1"/>
    <col min="9" max="13" width="12.7109375" style="1" customWidth="1"/>
    <col min="14" max="14" width="2.7109375" style="1" customWidth="1"/>
    <col min="15" max="16384" width="9.140625" style="1" customWidth="1"/>
  </cols>
  <sheetData>
    <row r="1" spans="1:13" ht="15" customHeight="1">
      <c r="A1" s="7"/>
      <c r="B1" s="7"/>
      <c r="C1" s="7"/>
      <c r="D1" s="7"/>
      <c r="E1" s="7"/>
      <c r="F1" s="7"/>
      <c r="G1" s="45" t="s">
        <v>64</v>
      </c>
      <c r="H1" s="7"/>
      <c r="M1" s="45" t="s">
        <v>65</v>
      </c>
    </row>
    <row r="2" spans="1:8" ht="15" customHeight="1">
      <c r="A2" s="7"/>
      <c r="B2" s="48" t="s">
        <v>147</v>
      </c>
      <c r="C2" s="48"/>
      <c r="D2" s="48"/>
      <c r="E2" s="48"/>
      <c r="F2" s="48"/>
      <c r="H2" s="48" t="s">
        <v>109</v>
      </c>
    </row>
    <row r="3" spans="1:8" ht="15" customHeight="1">
      <c r="A3" s="7"/>
      <c r="B3" s="48" t="s">
        <v>162</v>
      </c>
      <c r="C3" s="48"/>
      <c r="D3" s="48"/>
      <c r="E3" s="48"/>
      <c r="F3" s="48"/>
      <c r="H3" s="48" t="s">
        <v>162</v>
      </c>
    </row>
    <row r="4" spans="1:8" ht="15" customHeight="1">
      <c r="A4" s="7"/>
      <c r="B4" s="48"/>
      <c r="C4" s="48"/>
      <c r="D4" s="48"/>
      <c r="E4" s="48"/>
      <c r="F4" s="48"/>
      <c r="H4" s="48"/>
    </row>
    <row r="5" spans="1:13" ht="15" customHeight="1">
      <c r="A5" s="7"/>
      <c r="B5" s="22"/>
      <c r="C5" s="105" t="s">
        <v>88</v>
      </c>
      <c r="D5" s="106"/>
      <c r="E5" s="106"/>
      <c r="F5" s="106"/>
      <c r="G5" s="107"/>
      <c r="H5" s="22"/>
      <c r="I5" s="105" t="s">
        <v>88</v>
      </c>
      <c r="J5" s="106"/>
      <c r="K5" s="106"/>
      <c r="L5" s="106"/>
      <c r="M5" s="107"/>
    </row>
    <row r="6" spans="1:13" ht="43.5" customHeight="1">
      <c r="A6" s="7"/>
      <c r="B6" s="20" t="s">
        <v>5</v>
      </c>
      <c r="C6" s="49" t="s">
        <v>20</v>
      </c>
      <c r="D6" s="50" t="s">
        <v>89</v>
      </c>
      <c r="E6" s="50" t="s">
        <v>90</v>
      </c>
      <c r="F6" s="50" t="s">
        <v>91</v>
      </c>
      <c r="G6" s="94" t="s">
        <v>92</v>
      </c>
      <c r="H6" s="20" t="s">
        <v>5</v>
      </c>
      <c r="I6" s="95" t="s">
        <v>93</v>
      </c>
      <c r="J6" s="50" t="s">
        <v>94</v>
      </c>
      <c r="K6" s="96" t="s">
        <v>110</v>
      </c>
      <c r="L6" s="97" t="s">
        <v>111</v>
      </c>
      <c r="M6" s="98" t="s">
        <v>119</v>
      </c>
    </row>
    <row r="7" spans="1:13" ht="15" customHeight="1">
      <c r="A7" s="7"/>
      <c r="B7" s="21"/>
      <c r="C7" s="108" t="s">
        <v>16</v>
      </c>
      <c r="D7" s="109"/>
      <c r="E7" s="109"/>
      <c r="F7" s="109"/>
      <c r="G7" s="110"/>
      <c r="H7" s="21"/>
      <c r="I7" s="108" t="s">
        <v>16</v>
      </c>
      <c r="J7" s="109"/>
      <c r="K7" s="109"/>
      <c r="L7" s="109"/>
      <c r="M7" s="110"/>
    </row>
    <row r="8" spans="1:13" ht="6.75" customHeight="1">
      <c r="A8" s="7"/>
      <c r="B8" s="16"/>
      <c r="C8" s="6"/>
      <c r="D8" s="6"/>
      <c r="E8" s="6"/>
      <c r="F8" s="25"/>
      <c r="G8" s="27"/>
      <c r="H8" s="16"/>
      <c r="I8" s="70"/>
      <c r="J8" s="26"/>
      <c r="K8" s="26"/>
      <c r="L8" s="26"/>
      <c r="M8" s="27"/>
    </row>
    <row r="9" spans="1:13" ht="15">
      <c r="A9" s="7"/>
      <c r="B9" s="16" t="s">
        <v>20</v>
      </c>
      <c r="C9" s="6">
        <f>SUM(D9:G9)+SUM(I9:M9)</f>
        <v>31745</v>
      </c>
      <c r="D9" s="6">
        <f>SUM(D11:D25)</f>
        <v>8007</v>
      </c>
      <c r="E9" s="6">
        <f>SUM(E11:E25)</f>
        <v>7632</v>
      </c>
      <c r="F9" s="6">
        <f>SUM(F11:F25)</f>
        <v>7341</v>
      </c>
      <c r="G9" s="30">
        <f>SUM(G11:G25)</f>
        <v>3961</v>
      </c>
      <c r="H9" s="16" t="s">
        <v>20</v>
      </c>
      <c r="I9" s="19">
        <f>SUM(I11:I25)</f>
        <v>2431</v>
      </c>
      <c r="J9" s="6">
        <f>SUM(J11:J25)</f>
        <v>1192</v>
      </c>
      <c r="K9" s="6">
        <f>SUM(K11:K25)</f>
        <v>188</v>
      </c>
      <c r="L9" s="6">
        <f>SUM(L11:L25)</f>
        <v>129</v>
      </c>
      <c r="M9" s="30">
        <f>SUM(M11:M25)</f>
        <v>864</v>
      </c>
    </row>
    <row r="10" spans="1:15" ht="6.75" customHeight="1">
      <c r="A10" s="7"/>
      <c r="B10" s="16"/>
      <c r="C10" s="6"/>
      <c r="D10" s="6"/>
      <c r="E10" s="6"/>
      <c r="F10" s="23"/>
      <c r="G10" s="29"/>
      <c r="H10" s="16"/>
      <c r="I10" s="71"/>
      <c r="J10" s="24"/>
      <c r="K10" s="24"/>
      <c r="L10" s="24"/>
      <c r="M10" s="29"/>
      <c r="O10" s="59"/>
    </row>
    <row r="11" spans="1:15" ht="15.75">
      <c r="A11" s="7"/>
      <c r="B11" s="16" t="s">
        <v>9</v>
      </c>
      <c r="C11" s="6">
        <f aca="true" t="shared" si="0" ref="C11:C25">SUM(D11:G11)+SUM(I11:M11)</f>
        <v>14428</v>
      </c>
      <c r="D11" s="6">
        <v>5836</v>
      </c>
      <c r="E11" s="6">
        <v>3804</v>
      </c>
      <c r="F11" s="6">
        <v>2586</v>
      </c>
      <c r="G11" s="30">
        <v>981</v>
      </c>
      <c r="H11" s="16" t="s">
        <v>9</v>
      </c>
      <c r="I11" s="19">
        <v>538</v>
      </c>
      <c r="J11" s="6">
        <v>245</v>
      </c>
      <c r="K11" s="6">
        <v>53</v>
      </c>
      <c r="L11" s="6">
        <v>41</v>
      </c>
      <c r="M11" s="30">
        <v>344</v>
      </c>
      <c r="O11" s="60"/>
    </row>
    <row r="12" spans="1:15" ht="15.75">
      <c r="A12" s="7"/>
      <c r="B12" s="16">
        <v>2</v>
      </c>
      <c r="C12" s="6">
        <f t="shared" si="0"/>
        <v>11799</v>
      </c>
      <c r="D12" s="6">
        <v>1798</v>
      </c>
      <c r="E12" s="6">
        <v>3039</v>
      </c>
      <c r="F12" s="6">
        <v>3477</v>
      </c>
      <c r="G12" s="30">
        <v>1865</v>
      </c>
      <c r="H12" s="16">
        <v>2</v>
      </c>
      <c r="I12" s="19">
        <v>1120</v>
      </c>
      <c r="J12" s="6">
        <v>442</v>
      </c>
      <c r="K12" s="6">
        <v>21</v>
      </c>
      <c r="L12" s="6">
        <v>18</v>
      </c>
      <c r="M12" s="30">
        <v>19</v>
      </c>
      <c r="O12" s="60"/>
    </row>
    <row r="13" spans="1:15" ht="15.75">
      <c r="A13" s="7"/>
      <c r="B13" s="16">
        <v>3</v>
      </c>
      <c r="C13" s="6">
        <f t="shared" si="0"/>
        <v>2670</v>
      </c>
      <c r="D13" s="6">
        <v>258</v>
      </c>
      <c r="E13" s="6">
        <v>523</v>
      </c>
      <c r="F13" s="6">
        <v>772</v>
      </c>
      <c r="G13" s="30">
        <v>560</v>
      </c>
      <c r="H13" s="16">
        <v>3</v>
      </c>
      <c r="I13" s="19">
        <v>360</v>
      </c>
      <c r="J13" s="6">
        <v>146</v>
      </c>
      <c r="K13" s="6">
        <v>18</v>
      </c>
      <c r="L13" s="6">
        <v>8</v>
      </c>
      <c r="M13" s="30">
        <v>25</v>
      </c>
      <c r="O13" s="60"/>
    </row>
    <row r="14" spans="1:15" ht="15.75">
      <c r="A14" s="7"/>
      <c r="B14" s="16">
        <v>4</v>
      </c>
      <c r="C14" s="6">
        <f t="shared" si="0"/>
        <v>1026</v>
      </c>
      <c r="D14" s="6">
        <v>79</v>
      </c>
      <c r="E14" s="6">
        <v>163</v>
      </c>
      <c r="F14" s="6">
        <v>262</v>
      </c>
      <c r="G14" s="30">
        <v>222</v>
      </c>
      <c r="H14" s="16">
        <v>4</v>
      </c>
      <c r="I14" s="19">
        <v>162</v>
      </c>
      <c r="J14" s="6">
        <v>91</v>
      </c>
      <c r="K14" s="6">
        <v>8</v>
      </c>
      <c r="L14" s="6">
        <v>5</v>
      </c>
      <c r="M14" s="30">
        <v>34</v>
      </c>
      <c r="O14" s="60"/>
    </row>
    <row r="15" spans="1:15" ht="15.75">
      <c r="A15" s="7"/>
      <c r="B15" s="16" t="s">
        <v>21</v>
      </c>
      <c r="C15" s="6">
        <f t="shared" si="0"/>
        <v>472</v>
      </c>
      <c r="D15" s="6">
        <v>21</v>
      </c>
      <c r="E15" s="6">
        <v>60</v>
      </c>
      <c r="F15" s="6">
        <v>103</v>
      </c>
      <c r="G15" s="30">
        <v>108</v>
      </c>
      <c r="H15" s="16" t="s">
        <v>21</v>
      </c>
      <c r="I15" s="19">
        <v>81</v>
      </c>
      <c r="J15" s="6">
        <v>59</v>
      </c>
      <c r="K15" s="6">
        <v>8</v>
      </c>
      <c r="L15" s="6">
        <v>9</v>
      </c>
      <c r="M15" s="30">
        <v>23</v>
      </c>
      <c r="O15" s="60"/>
    </row>
    <row r="16" spans="1:15" ht="15.75">
      <c r="A16" s="7"/>
      <c r="B16" s="16" t="s">
        <v>22</v>
      </c>
      <c r="C16" s="6">
        <f t="shared" si="0"/>
        <v>275</v>
      </c>
      <c r="D16" s="6">
        <v>7</v>
      </c>
      <c r="E16" s="6">
        <v>26</v>
      </c>
      <c r="F16" s="6">
        <v>53</v>
      </c>
      <c r="G16" s="30">
        <v>60</v>
      </c>
      <c r="H16" s="16" t="s">
        <v>22</v>
      </c>
      <c r="I16" s="19">
        <v>37</v>
      </c>
      <c r="J16" s="6">
        <v>50</v>
      </c>
      <c r="K16" s="6">
        <v>13</v>
      </c>
      <c r="L16" s="6">
        <v>6</v>
      </c>
      <c r="M16" s="30">
        <v>23</v>
      </c>
      <c r="O16" s="60"/>
    </row>
    <row r="17" spans="1:15" ht="15.75">
      <c r="A17" s="7"/>
      <c r="B17" s="16" t="s">
        <v>23</v>
      </c>
      <c r="C17" s="6">
        <f t="shared" si="0"/>
        <v>208</v>
      </c>
      <c r="D17" s="6">
        <v>5</v>
      </c>
      <c r="E17" s="6">
        <v>5</v>
      </c>
      <c r="F17" s="6">
        <v>37</v>
      </c>
      <c r="G17" s="30">
        <v>43</v>
      </c>
      <c r="H17" s="16" t="s">
        <v>23</v>
      </c>
      <c r="I17" s="19">
        <v>34</v>
      </c>
      <c r="J17" s="6">
        <v>24</v>
      </c>
      <c r="K17" s="6">
        <v>9</v>
      </c>
      <c r="L17" s="6">
        <v>7</v>
      </c>
      <c r="M17" s="30">
        <v>44</v>
      </c>
      <c r="O17" s="60"/>
    </row>
    <row r="18" spans="1:15" ht="15.75">
      <c r="A18" s="7"/>
      <c r="B18" s="16" t="s">
        <v>24</v>
      </c>
      <c r="C18" s="6">
        <f t="shared" si="0"/>
        <v>149</v>
      </c>
      <c r="D18" s="6">
        <v>2</v>
      </c>
      <c r="E18" s="6">
        <v>9</v>
      </c>
      <c r="F18" s="6">
        <v>15</v>
      </c>
      <c r="G18" s="30">
        <v>27</v>
      </c>
      <c r="H18" s="16" t="s">
        <v>24</v>
      </c>
      <c r="I18" s="19">
        <v>19</v>
      </c>
      <c r="J18" s="6">
        <v>24</v>
      </c>
      <c r="K18" s="6">
        <v>10</v>
      </c>
      <c r="L18" s="6">
        <v>3</v>
      </c>
      <c r="M18" s="30">
        <v>40</v>
      </c>
      <c r="O18" s="60"/>
    </row>
    <row r="19" spans="1:15" ht="15.75">
      <c r="A19" s="7"/>
      <c r="B19" s="16" t="s">
        <v>25</v>
      </c>
      <c r="C19" s="6">
        <f t="shared" si="0"/>
        <v>89</v>
      </c>
      <c r="D19" s="6">
        <v>1</v>
      </c>
      <c r="E19" s="6">
        <v>3</v>
      </c>
      <c r="F19" s="6">
        <v>6</v>
      </c>
      <c r="G19" s="30">
        <v>10</v>
      </c>
      <c r="H19" s="16" t="s">
        <v>25</v>
      </c>
      <c r="I19" s="19">
        <v>10</v>
      </c>
      <c r="J19" s="6">
        <v>19</v>
      </c>
      <c r="K19" s="6">
        <v>4</v>
      </c>
      <c r="L19" s="6">
        <v>5</v>
      </c>
      <c r="M19" s="30">
        <v>31</v>
      </c>
      <c r="O19" s="60"/>
    </row>
    <row r="20" spans="1:15" ht="15.75">
      <c r="A20" s="7"/>
      <c r="B20" s="16" t="s">
        <v>0</v>
      </c>
      <c r="C20" s="6">
        <f t="shared" si="0"/>
        <v>411</v>
      </c>
      <c r="D20" s="6">
        <v>0</v>
      </c>
      <c r="E20" s="6">
        <v>0</v>
      </c>
      <c r="F20" s="6">
        <v>28</v>
      </c>
      <c r="G20" s="30">
        <v>68</v>
      </c>
      <c r="H20" s="16" t="s">
        <v>0</v>
      </c>
      <c r="I20" s="19">
        <v>52</v>
      </c>
      <c r="J20" s="6">
        <v>58</v>
      </c>
      <c r="K20" s="6">
        <v>30</v>
      </c>
      <c r="L20" s="6">
        <v>17</v>
      </c>
      <c r="M20" s="30">
        <v>158</v>
      </c>
      <c r="O20" s="60"/>
    </row>
    <row r="21" spans="1:15" ht="15.75">
      <c r="A21" s="7"/>
      <c r="B21" s="16" t="s">
        <v>1</v>
      </c>
      <c r="C21" s="6">
        <f t="shared" si="0"/>
        <v>171</v>
      </c>
      <c r="D21" s="6">
        <v>0</v>
      </c>
      <c r="E21" s="6">
        <v>0</v>
      </c>
      <c r="F21" s="6">
        <v>1</v>
      </c>
      <c r="G21" s="30">
        <v>16</v>
      </c>
      <c r="H21" s="16" t="s">
        <v>1</v>
      </c>
      <c r="I21" s="19">
        <v>16</v>
      </c>
      <c r="J21" s="6">
        <v>29</v>
      </c>
      <c r="K21" s="6">
        <v>13</v>
      </c>
      <c r="L21" s="6">
        <v>8</v>
      </c>
      <c r="M21" s="30">
        <v>88</v>
      </c>
      <c r="O21" s="60"/>
    </row>
    <row r="22" spans="1:15" ht="15.75">
      <c r="A22" s="7"/>
      <c r="B22" s="16" t="s">
        <v>2</v>
      </c>
      <c r="C22" s="6">
        <f t="shared" si="0"/>
        <v>31</v>
      </c>
      <c r="D22" s="6">
        <v>0</v>
      </c>
      <c r="E22" s="6">
        <v>0</v>
      </c>
      <c r="F22" s="6">
        <v>0</v>
      </c>
      <c r="G22" s="30">
        <v>0</v>
      </c>
      <c r="H22" s="16" t="s">
        <v>2</v>
      </c>
      <c r="I22" s="19">
        <v>2</v>
      </c>
      <c r="J22" s="6">
        <v>2</v>
      </c>
      <c r="K22" s="6">
        <v>1</v>
      </c>
      <c r="L22" s="6">
        <v>1</v>
      </c>
      <c r="M22" s="30">
        <v>25</v>
      </c>
      <c r="O22" s="60"/>
    </row>
    <row r="23" spans="1:15" ht="15.75">
      <c r="A23" s="7"/>
      <c r="B23" s="16" t="s">
        <v>3</v>
      </c>
      <c r="C23" s="6">
        <f t="shared" si="0"/>
        <v>12</v>
      </c>
      <c r="D23" s="6">
        <v>0</v>
      </c>
      <c r="E23" s="6">
        <v>0</v>
      </c>
      <c r="F23" s="6">
        <v>1</v>
      </c>
      <c r="G23" s="30">
        <v>1</v>
      </c>
      <c r="H23" s="16" t="s">
        <v>3</v>
      </c>
      <c r="I23" s="19">
        <v>0</v>
      </c>
      <c r="J23" s="6">
        <v>2</v>
      </c>
      <c r="K23" s="6">
        <v>0</v>
      </c>
      <c r="L23" s="6">
        <v>1</v>
      </c>
      <c r="M23" s="30">
        <v>7</v>
      </c>
      <c r="O23" s="60"/>
    </row>
    <row r="24" spans="1:15" ht="15.75">
      <c r="A24" s="7"/>
      <c r="B24" s="16" t="s">
        <v>4</v>
      </c>
      <c r="C24" s="6">
        <f t="shared" si="0"/>
        <v>2</v>
      </c>
      <c r="D24" s="6">
        <v>0</v>
      </c>
      <c r="E24" s="6">
        <v>0</v>
      </c>
      <c r="F24" s="6">
        <v>0</v>
      </c>
      <c r="G24" s="30">
        <v>0</v>
      </c>
      <c r="H24" s="16" t="s">
        <v>4</v>
      </c>
      <c r="I24" s="19">
        <v>0</v>
      </c>
      <c r="J24" s="6">
        <v>0</v>
      </c>
      <c r="K24" s="6">
        <v>0</v>
      </c>
      <c r="L24" s="6">
        <v>0</v>
      </c>
      <c r="M24" s="30">
        <v>2</v>
      </c>
      <c r="O24" s="60"/>
    </row>
    <row r="25" spans="1:15" ht="15.75">
      <c r="A25" s="7"/>
      <c r="B25" s="16" t="s">
        <v>19</v>
      </c>
      <c r="C25" s="6">
        <f t="shared" si="0"/>
        <v>2</v>
      </c>
      <c r="D25" s="6">
        <v>0</v>
      </c>
      <c r="E25" s="6">
        <v>0</v>
      </c>
      <c r="F25" s="6">
        <v>0</v>
      </c>
      <c r="G25" s="30">
        <v>0</v>
      </c>
      <c r="H25" s="16" t="s">
        <v>19</v>
      </c>
      <c r="I25" s="19">
        <v>0</v>
      </c>
      <c r="J25" s="6">
        <v>1</v>
      </c>
      <c r="K25" s="6">
        <v>0</v>
      </c>
      <c r="L25" s="6">
        <v>0</v>
      </c>
      <c r="M25" s="30">
        <v>1</v>
      </c>
      <c r="O25" s="60"/>
    </row>
    <row r="26" spans="1:13" ht="6.75" customHeight="1">
      <c r="A26" s="7"/>
      <c r="B26" s="16"/>
      <c r="C26" s="6"/>
      <c r="D26" s="6"/>
      <c r="E26" s="6"/>
      <c r="F26" s="23"/>
      <c r="G26" s="29"/>
      <c r="H26" s="16"/>
      <c r="I26" s="72"/>
      <c r="J26" s="23"/>
      <c r="K26" s="23"/>
      <c r="L26" s="23"/>
      <c r="M26" s="56"/>
    </row>
    <row r="27" spans="1:13" ht="16.5" customHeight="1">
      <c r="A27" s="7"/>
      <c r="B27" s="43" t="s">
        <v>10</v>
      </c>
      <c r="C27" s="6">
        <f aca="true" t="shared" si="1" ref="C27:K27">SUM(C15:C25)</f>
        <v>1822</v>
      </c>
      <c r="D27" s="6">
        <f t="shared" si="1"/>
        <v>36</v>
      </c>
      <c r="E27" s="6">
        <f t="shared" si="1"/>
        <v>103</v>
      </c>
      <c r="F27" s="6">
        <f t="shared" si="1"/>
        <v>244</v>
      </c>
      <c r="G27" s="30">
        <f t="shared" si="1"/>
        <v>333</v>
      </c>
      <c r="H27" s="43" t="s">
        <v>10</v>
      </c>
      <c r="I27" s="19">
        <f t="shared" si="1"/>
        <v>251</v>
      </c>
      <c r="J27" s="6">
        <f t="shared" si="1"/>
        <v>268</v>
      </c>
      <c r="K27" s="6">
        <f t="shared" si="1"/>
        <v>88</v>
      </c>
      <c r="L27" s="6">
        <f>SUM(L15:L25)</f>
        <v>57</v>
      </c>
      <c r="M27" s="30">
        <f>SUM(M15:M25)</f>
        <v>442</v>
      </c>
    </row>
    <row r="28" spans="1:13" ht="16.5" customHeight="1">
      <c r="A28" s="7"/>
      <c r="B28" s="16" t="s">
        <v>11</v>
      </c>
      <c r="C28" s="6">
        <f aca="true" t="shared" si="2" ref="C28:K28">SUM(C20:C25)</f>
        <v>629</v>
      </c>
      <c r="D28" s="6">
        <f t="shared" si="2"/>
        <v>0</v>
      </c>
      <c r="E28" s="6">
        <f t="shared" si="2"/>
        <v>0</v>
      </c>
      <c r="F28" s="6">
        <f t="shared" si="2"/>
        <v>30</v>
      </c>
      <c r="G28" s="30">
        <f t="shared" si="2"/>
        <v>85</v>
      </c>
      <c r="H28" s="16" t="s">
        <v>11</v>
      </c>
      <c r="I28" s="19">
        <f t="shared" si="2"/>
        <v>70</v>
      </c>
      <c r="J28" s="6">
        <f t="shared" si="2"/>
        <v>92</v>
      </c>
      <c r="K28" s="6">
        <f t="shared" si="2"/>
        <v>44</v>
      </c>
      <c r="L28" s="6">
        <f>SUM(L20:L25)</f>
        <v>27</v>
      </c>
      <c r="M28" s="30">
        <f>SUM(M20:M25)</f>
        <v>281</v>
      </c>
    </row>
    <row r="29" spans="1:13" ht="16.5" customHeight="1">
      <c r="A29" s="7"/>
      <c r="B29" s="16" t="s">
        <v>12</v>
      </c>
      <c r="C29" s="6">
        <f aca="true" t="shared" si="3" ref="C29:K29">SUM(C21:C25)</f>
        <v>218</v>
      </c>
      <c r="D29" s="6">
        <f t="shared" si="3"/>
        <v>0</v>
      </c>
      <c r="E29" s="6">
        <f t="shared" si="3"/>
        <v>0</v>
      </c>
      <c r="F29" s="6">
        <f t="shared" si="3"/>
        <v>2</v>
      </c>
      <c r="G29" s="30">
        <f t="shared" si="3"/>
        <v>17</v>
      </c>
      <c r="H29" s="16" t="s">
        <v>12</v>
      </c>
      <c r="I29" s="19">
        <f t="shared" si="3"/>
        <v>18</v>
      </c>
      <c r="J29" s="6">
        <f t="shared" si="3"/>
        <v>34</v>
      </c>
      <c r="K29" s="6">
        <f t="shared" si="3"/>
        <v>14</v>
      </c>
      <c r="L29" s="6">
        <f>SUM(L21:L25)</f>
        <v>10</v>
      </c>
      <c r="M29" s="30">
        <f>SUM(M21:M25)</f>
        <v>123</v>
      </c>
    </row>
    <row r="30" spans="1:13" ht="16.5" customHeight="1">
      <c r="A30" s="7"/>
      <c r="B30" s="16" t="s">
        <v>13</v>
      </c>
      <c r="C30" s="6">
        <f aca="true" t="shared" si="4" ref="C30:K30">SUM(C22:C25)</f>
        <v>47</v>
      </c>
      <c r="D30" s="6">
        <f t="shared" si="4"/>
        <v>0</v>
      </c>
      <c r="E30" s="6">
        <f t="shared" si="4"/>
        <v>0</v>
      </c>
      <c r="F30" s="6">
        <f t="shared" si="4"/>
        <v>1</v>
      </c>
      <c r="G30" s="30">
        <f t="shared" si="4"/>
        <v>1</v>
      </c>
      <c r="H30" s="16" t="s">
        <v>13</v>
      </c>
      <c r="I30" s="19">
        <f t="shared" si="4"/>
        <v>2</v>
      </c>
      <c r="J30" s="6">
        <f t="shared" si="4"/>
        <v>5</v>
      </c>
      <c r="K30" s="6">
        <f t="shared" si="4"/>
        <v>1</v>
      </c>
      <c r="L30" s="6">
        <f>SUM(L22:L25)</f>
        <v>2</v>
      </c>
      <c r="M30" s="30">
        <f>SUM(M22:M25)</f>
        <v>35</v>
      </c>
    </row>
    <row r="31" spans="1:13" ht="16.5" customHeight="1">
      <c r="A31" s="7"/>
      <c r="B31" s="16" t="s">
        <v>14</v>
      </c>
      <c r="C31" s="6">
        <f aca="true" t="shared" si="5" ref="C31:K31">SUM(C23:C25)</f>
        <v>16</v>
      </c>
      <c r="D31" s="6">
        <f t="shared" si="5"/>
        <v>0</v>
      </c>
      <c r="E31" s="6">
        <f t="shared" si="5"/>
        <v>0</v>
      </c>
      <c r="F31" s="6">
        <f t="shared" si="5"/>
        <v>1</v>
      </c>
      <c r="G31" s="30">
        <f t="shared" si="5"/>
        <v>1</v>
      </c>
      <c r="H31" s="16" t="s">
        <v>14</v>
      </c>
      <c r="I31" s="19">
        <f t="shared" si="5"/>
        <v>0</v>
      </c>
      <c r="J31" s="6">
        <f t="shared" si="5"/>
        <v>3</v>
      </c>
      <c r="K31" s="6">
        <f t="shared" si="5"/>
        <v>0</v>
      </c>
      <c r="L31" s="6">
        <f>SUM(L23:L25)</f>
        <v>1</v>
      </c>
      <c r="M31" s="30">
        <f>SUM(M23:M25)</f>
        <v>10</v>
      </c>
    </row>
    <row r="32" spans="1:13" ht="16.5" customHeight="1">
      <c r="A32" s="7"/>
      <c r="B32" s="16" t="s">
        <v>15</v>
      </c>
      <c r="C32" s="19">
        <f aca="true" t="shared" si="6" ref="C32:K32">SUM(C24:C25)</f>
        <v>4</v>
      </c>
      <c r="D32" s="6">
        <f t="shared" si="6"/>
        <v>0</v>
      </c>
      <c r="E32" s="6">
        <f t="shared" si="6"/>
        <v>0</v>
      </c>
      <c r="F32" s="6">
        <f t="shared" si="6"/>
        <v>0</v>
      </c>
      <c r="G32" s="30">
        <f t="shared" si="6"/>
        <v>0</v>
      </c>
      <c r="H32" s="16" t="s">
        <v>15</v>
      </c>
      <c r="I32" s="19">
        <f t="shared" si="6"/>
        <v>0</v>
      </c>
      <c r="J32" s="6">
        <f t="shared" si="6"/>
        <v>1</v>
      </c>
      <c r="K32" s="6">
        <f t="shared" si="6"/>
        <v>0</v>
      </c>
      <c r="L32" s="6">
        <f>SUM(L24:L25)</f>
        <v>0</v>
      </c>
      <c r="M32" s="30">
        <f>SUM(M24:M25)</f>
        <v>3</v>
      </c>
    </row>
    <row r="33" spans="1:13" ht="6.75" customHeight="1">
      <c r="A33" s="7"/>
      <c r="B33" s="16"/>
      <c r="C33" s="6"/>
      <c r="D33" s="6"/>
      <c r="E33" s="6"/>
      <c r="F33" s="23"/>
      <c r="G33" s="29"/>
      <c r="H33" s="16"/>
      <c r="I33" s="71"/>
      <c r="J33" s="24"/>
      <c r="K33" s="24"/>
      <c r="L33" s="24"/>
      <c r="M33" s="29"/>
    </row>
    <row r="34" spans="1:13" ht="15" customHeight="1">
      <c r="A34" s="7"/>
      <c r="B34" s="44" t="s">
        <v>26</v>
      </c>
      <c r="C34" s="6">
        <f>SUM(D34:G34)+SUM(I34:M34)</f>
        <v>31200</v>
      </c>
      <c r="D34" s="6">
        <v>8007</v>
      </c>
      <c r="E34" s="6">
        <v>7632</v>
      </c>
      <c r="F34" s="61">
        <v>7320</v>
      </c>
      <c r="G34" s="90">
        <v>3893</v>
      </c>
      <c r="H34" s="44" t="s">
        <v>26</v>
      </c>
      <c r="I34" s="99">
        <v>2376</v>
      </c>
      <c r="J34" s="61">
        <v>1109</v>
      </c>
      <c r="K34" s="61">
        <v>149</v>
      </c>
      <c r="L34" s="61">
        <v>105</v>
      </c>
      <c r="M34" s="90">
        <v>609</v>
      </c>
    </row>
    <row r="35" spans="1:13" ht="15">
      <c r="A35" s="7"/>
      <c r="B35" s="16" t="s">
        <v>27</v>
      </c>
      <c r="C35" s="19">
        <f>SUM(D35:G35)+SUM(I35:M35)</f>
        <v>498</v>
      </c>
      <c r="D35" s="6">
        <v>0</v>
      </c>
      <c r="E35" s="6">
        <v>0</v>
      </c>
      <c r="F35" s="61">
        <v>20</v>
      </c>
      <c r="G35" s="90">
        <v>67</v>
      </c>
      <c r="H35" s="16" t="s">
        <v>27</v>
      </c>
      <c r="I35" s="99">
        <v>53</v>
      </c>
      <c r="J35" s="61">
        <v>78</v>
      </c>
      <c r="K35" s="61">
        <v>38</v>
      </c>
      <c r="L35" s="61">
        <v>22</v>
      </c>
      <c r="M35" s="90">
        <v>220</v>
      </c>
    </row>
    <row r="36" spans="1:13" ht="15">
      <c r="A36" s="7"/>
      <c r="B36" s="16" t="s">
        <v>28</v>
      </c>
      <c r="C36" s="19">
        <f>SUM(D36:G36)+SUM(I36:M36)</f>
        <v>31</v>
      </c>
      <c r="D36" s="6">
        <v>0</v>
      </c>
      <c r="E36" s="6">
        <v>0</v>
      </c>
      <c r="F36" s="61">
        <v>0</v>
      </c>
      <c r="G36" s="90">
        <v>0</v>
      </c>
      <c r="H36" s="16" t="s">
        <v>28</v>
      </c>
      <c r="I36" s="99">
        <v>2</v>
      </c>
      <c r="J36" s="61">
        <v>2</v>
      </c>
      <c r="K36" s="61">
        <v>1</v>
      </c>
      <c r="L36" s="61">
        <v>1</v>
      </c>
      <c r="M36" s="90">
        <v>25</v>
      </c>
    </row>
    <row r="37" spans="2:13" ht="15">
      <c r="B37" s="17" t="s">
        <v>29</v>
      </c>
      <c r="C37" s="18">
        <f>SUM(D37:G37)+SUM(I37:M37)</f>
        <v>16</v>
      </c>
      <c r="D37" s="76">
        <v>0</v>
      </c>
      <c r="E37" s="76">
        <v>0</v>
      </c>
      <c r="F37" s="92">
        <v>1</v>
      </c>
      <c r="G37" s="93">
        <v>1</v>
      </c>
      <c r="H37" s="17" t="s">
        <v>29</v>
      </c>
      <c r="I37" s="100">
        <v>0</v>
      </c>
      <c r="J37" s="92">
        <v>3</v>
      </c>
      <c r="K37" s="92">
        <v>0</v>
      </c>
      <c r="L37" s="92">
        <v>1</v>
      </c>
      <c r="M37" s="93">
        <v>10</v>
      </c>
    </row>
    <row r="40" ht="12.75">
      <c r="C40" s="31"/>
    </row>
  </sheetData>
  <sheetProtection/>
  <mergeCells count="4">
    <mergeCell ref="C5:G5"/>
    <mergeCell ref="C7:G7"/>
    <mergeCell ref="I5:M5"/>
    <mergeCell ref="I7:M7"/>
  </mergeCells>
  <printOptions/>
  <pageMargins left="0.7086614173228347" right="0.7086614173228347" top="0.7480314960629921" bottom="0.7480314960629921" header="0.31496062992125984" footer="0.31496062992125984"/>
  <pageSetup firstPageNumber="18" useFirstPageNumber="1" horizontalDpi="600" verticalDpi="600" orientation="portrait" paperSize="9" r:id="rId1"/>
  <headerFooter>
    <oddFooter>&amp;CIII-1-&amp;P</oddFooter>
  </headerFooter>
  <colBreaks count="1" manualBreakCount="1">
    <brk id="7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A37"/>
  <sheetViews>
    <sheetView showGridLines="0" workbookViewId="0" topLeftCell="O1">
      <selection activeCell="O1" sqref="O1"/>
    </sheetView>
  </sheetViews>
  <sheetFormatPr defaultColWidth="9.140625" defaultRowHeight="12.75"/>
  <cols>
    <col min="1" max="1" width="1.7109375" style="1" customWidth="1"/>
    <col min="2" max="2" width="15.7109375" style="1" customWidth="1"/>
    <col min="3" max="7" width="12.7109375" style="1" customWidth="1"/>
    <col min="8" max="8" width="15.7109375" style="1" customWidth="1"/>
    <col min="9" max="13" width="12.7109375" style="1" customWidth="1"/>
    <col min="14" max="14" width="2.7109375" style="1" customWidth="1"/>
    <col min="15" max="15" width="1.7109375" style="1" customWidth="1"/>
    <col min="16" max="16" width="18.57421875" style="1" customWidth="1"/>
    <col min="17" max="17" width="13.8515625" style="1" customWidth="1"/>
    <col min="18" max="18" width="14.421875" style="1" customWidth="1"/>
    <col min="19" max="19" width="13.7109375" style="1" customWidth="1"/>
    <col min="20" max="20" width="13.8515625" style="1" customWidth="1"/>
    <col min="21" max="21" width="14.57421875" style="1" customWidth="1"/>
    <col min="22" max="22" width="18.8515625" style="1" customWidth="1"/>
    <col min="23" max="23" width="14.28125" style="1" customWidth="1"/>
    <col min="24" max="24" width="14.140625" style="1" customWidth="1"/>
    <col min="25" max="26" width="14.28125" style="1" customWidth="1"/>
    <col min="27" max="27" width="12.7109375" style="1" customWidth="1"/>
    <col min="28" max="28" width="2.7109375" style="1" customWidth="1"/>
    <col min="29" max="16384" width="9.140625" style="1" customWidth="1"/>
  </cols>
  <sheetData>
    <row r="1" spans="1:27" ht="15" customHeight="1">
      <c r="A1" s="7"/>
      <c r="B1" s="7"/>
      <c r="C1" s="7"/>
      <c r="D1" s="7"/>
      <c r="E1" s="7"/>
      <c r="F1" s="7"/>
      <c r="G1" s="45" t="s">
        <v>64</v>
      </c>
      <c r="H1" s="7"/>
      <c r="M1" s="45" t="s">
        <v>65</v>
      </c>
      <c r="O1" s="7"/>
      <c r="P1" s="7"/>
      <c r="Q1" s="7"/>
      <c r="R1" s="7"/>
      <c r="S1" s="7"/>
      <c r="T1" s="7"/>
      <c r="U1" s="45" t="s">
        <v>64</v>
      </c>
      <c r="V1" s="7"/>
      <c r="AA1" s="45" t="s">
        <v>65</v>
      </c>
    </row>
    <row r="2" spans="1:22" ht="15" customHeight="1">
      <c r="A2" s="7"/>
      <c r="B2" s="48" t="s">
        <v>109</v>
      </c>
      <c r="C2" s="48"/>
      <c r="D2" s="48"/>
      <c r="E2" s="48"/>
      <c r="F2" s="48"/>
      <c r="H2" s="48" t="s">
        <v>109</v>
      </c>
      <c r="O2" s="7"/>
      <c r="P2" s="48" t="s">
        <v>163</v>
      </c>
      <c r="Q2" s="48"/>
      <c r="R2" s="48"/>
      <c r="S2" s="48"/>
      <c r="T2" s="48"/>
      <c r="V2" s="48" t="s">
        <v>120</v>
      </c>
    </row>
    <row r="3" spans="1:22" ht="15" customHeight="1">
      <c r="A3" s="7"/>
      <c r="B3" s="48" t="s">
        <v>162</v>
      </c>
      <c r="C3" s="48"/>
      <c r="D3" s="48"/>
      <c r="E3" s="48"/>
      <c r="F3" s="48"/>
      <c r="H3" s="48" t="s">
        <v>162</v>
      </c>
      <c r="O3" s="7"/>
      <c r="P3" s="48" t="s">
        <v>162</v>
      </c>
      <c r="Q3" s="48"/>
      <c r="R3" s="48"/>
      <c r="S3" s="48"/>
      <c r="T3" s="48"/>
      <c r="V3" s="48" t="s">
        <v>162</v>
      </c>
    </row>
    <row r="4" spans="1:22" ht="15" customHeight="1">
      <c r="A4" s="7"/>
      <c r="B4" s="48"/>
      <c r="C4" s="48"/>
      <c r="D4" s="48"/>
      <c r="E4" s="48"/>
      <c r="F4" s="48"/>
      <c r="H4" s="48"/>
      <c r="O4" s="7"/>
      <c r="P4" s="48"/>
      <c r="Q4" s="48"/>
      <c r="R4" s="48"/>
      <c r="S4" s="48"/>
      <c r="T4" s="48"/>
      <c r="V4" s="48"/>
    </row>
    <row r="5" spans="1:27" ht="15" customHeight="1">
      <c r="A5" s="7"/>
      <c r="B5" s="22"/>
      <c r="C5" s="105" t="s">
        <v>88</v>
      </c>
      <c r="D5" s="106"/>
      <c r="E5" s="106"/>
      <c r="F5" s="106"/>
      <c r="G5" s="107"/>
      <c r="H5" s="22"/>
      <c r="I5" s="105" t="s">
        <v>88</v>
      </c>
      <c r="J5" s="106"/>
      <c r="K5" s="106"/>
      <c r="L5" s="106"/>
      <c r="M5" s="107"/>
      <c r="O5" s="7"/>
      <c r="P5" s="22"/>
      <c r="Q5" s="105" t="s">
        <v>88</v>
      </c>
      <c r="R5" s="106"/>
      <c r="S5" s="106"/>
      <c r="T5" s="106"/>
      <c r="U5" s="107"/>
      <c r="V5" s="22"/>
      <c r="W5" s="105" t="s">
        <v>88</v>
      </c>
      <c r="X5" s="106"/>
      <c r="Y5" s="106"/>
      <c r="Z5" s="106"/>
      <c r="AA5" s="107"/>
    </row>
    <row r="6" spans="1:27" ht="43.5" customHeight="1">
      <c r="A6" s="7"/>
      <c r="B6" s="20" t="s">
        <v>5</v>
      </c>
      <c r="C6" s="49" t="s">
        <v>20</v>
      </c>
      <c r="D6" s="50" t="s">
        <v>89</v>
      </c>
      <c r="E6" s="50" t="s">
        <v>90</v>
      </c>
      <c r="F6" s="50" t="s">
        <v>91</v>
      </c>
      <c r="G6" s="94" t="s">
        <v>92</v>
      </c>
      <c r="H6" s="20" t="s">
        <v>5</v>
      </c>
      <c r="I6" s="95" t="s">
        <v>93</v>
      </c>
      <c r="J6" s="50" t="s">
        <v>94</v>
      </c>
      <c r="K6" s="96" t="s">
        <v>110</v>
      </c>
      <c r="L6" s="97" t="s">
        <v>111</v>
      </c>
      <c r="M6" s="98" t="s">
        <v>119</v>
      </c>
      <c r="O6" s="7"/>
      <c r="P6" s="20" t="s">
        <v>5</v>
      </c>
      <c r="Q6" s="49" t="s">
        <v>20</v>
      </c>
      <c r="R6" s="50" t="s">
        <v>89</v>
      </c>
      <c r="S6" s="50" t="s">
        <v>90</v>
      </c>
      <c r="T6" s="50" t="s">
        <v>91</v>
      </c>
      <c r="U6" s="94" t="s">
        <v>92</v>
      </c>
      <c r="V6" s="20" t="s">
        <v>5</v>
      </c>
      <c r="W6" s="95" t="s">
        <v>93</v>
      </c>
      <c r="X6" s="50" t="s">
        <v>94</v>
      </c>
      <c r="Y6" s="96" t="s">
        <v>110</v>
      </c>
      <c r="Z6" s="97" t="s">
        <v>111</v>
      </c>
      <c r="AA6" s="98" t="s">
        <v>119</v>
      </c>
    </row>
    <row r="7" spans="1:27" ht="15" customHeight="1">
      <c r="A7" s="7"/>
      <c r="B7" s="21"/>
      <c r="C7" s="108" t="s">
        <v>16</v>
      </c>
      <c r="D7" s="109"/>
      <c r="E7" s="109"/>
      <c r="F7" s="109"/>
      <c r="G7" s="110"/>
      <c r="H7" s="21"/>
      <c r="I7" s="108" t="s">
        <v>16</v>
      </c>
      <c r="J7" s="109"/>
      <c r="K7" s="109"/>
      <c r="L7" s="109"/>
      <c r="M7" s="110"/>
      <c r="O7" s="7"/>
      <c r="P7" s="21"/>
      <c r="Q7" s="108" t="s">
        <v>108</v>
      </c>
      <c r="R7" s="109"/>
      <c r="S7" s="109"/>
      <c r="T7" s="109"/>
      <c r="U7" s="110"/>
      <c r="V7" s="21"/>
      <c r="W7" s="108" t="s">
        <v>108</v>
      </c>
      <c r="X7" s="109"/>
      <c r="Y7" s="109"/>
      <c r="Z7" s="109"/>
      <c r="AA7" s="110"/>
    </row>
    <row r="8" spans="1:27" ht="6.75" customHeight="1">
      <c r="A8" s="7"/>
      <c r="B8" s="16"/>
      <c r="C8" s="6"/>
      <c r="D8" s="6"/>
      <c r="E8" s="6"/>
      <c r="F8" s="25"/>
      <c r="G8" s="27"/>
      <c r="H8" s="16"/>
      <c r="I8" s="26"/>
      <c r="J8" s="26"/>
      <c r="K8" s="26"/>
      <c r="L8" s="26"/>
      <c r="M8" s="27"/>
      <c r="O8" s="7"/>
      <c r="P8" s="16"/>
      <c r="Q8" s="6"/>
      <c r="R8" s="6"/>
      <c r="S8" s="6"/>
      <c r="T8" s="25"/>
      <c r="U8" s="27"/>
      <c r="V8" s="16"/>
      <c r="W8" s="26"/>
      <c r="X8" s="26"/>
      <c r="Y8" s="26"/>
      <c r="Z8" s="26"/>
      <c r="AA8" s="27"/>
    </row>
    <row r="9" spans="1:27" ht="15">
      <c r="A9" s="7"/>
      <c r="B9" s="16" t="s">
        <v>20</v>
      </c>
      <c r="C9" s="6">
        <f>SUM(D9:G9)+SUM(I9:M9)</f>
        <v>31745</v>
      </c>
      <c r="D9" s="6">
        <f>SUM(D11:D25)</f>
        <v>8007</v>
      </c>
      <c r="E9" s="6">
        <f>SUM(E11:E25)</f>
        <v>7632</v>
      </c>
      <c r="F9" s="6">
        <f>SUM(F11:F25)</f>
        <v>7341</v>
      </c>
      <c r="G9" s="30">
        <f>SUM(G11:G25)</f>
        <v>3961</v>
      </c>
      <c r="H9" s="16" t="s">
        <v>20</v>
      </c>
      <c r="I9" s="6">
        <f>SUM(I11:I25)</f>
        <v>2431</v>
      </c>
      <c r="J9" s="6">
        <f>SUM(J11:J25)</f>
        <v>1192</v>
      </c>
      <c r="K9" s="6">
        <f>SUM(K11:K25)</f>
        <v>188</v>
      </c>
      <c r="L9" s="6">
        <f>SUM(L11:L25)</f>
        <v>129</v>
      </c>
      <c r="M9" s="6">
        <f>SUM(M11:M25)</f>
        <v>864</v>
      </c>
      <c r="O9" s="7"/>
      <c r="P9" s="16" t="s">
        <v>20</v>
      </c>
      <c r="Q9" s="37">
        <f>C9/$C$9*100</f>
        <v>100</v>
      </c>
      <c r="R9" s="37">
        <f>D9/$C$9*100</f>
        <v>25.222869743266656</v>
      </c>
      <c r="S9" s="37">
        <f>E9/$C$9*100</f>
        <v>24.04158135139392</v>
      </c>
      <c r="T9" s="37">
        <f>F9/$C$9*100</f>
        <v>23.124901559300678</v>
      </c>
      <c r="U9" s="38">
        <f>G9/$C$9*100</f>
        <v>12.477555520554418</v>
      </c>
      <c r="V9" s="16" t="s">
        <v>20</v>
      </c>
      <c r="W9" s="37">
        <f>I9/$C$9*100</f>
        <v>7.657898881713655</v>
      </c>
      <c r="X9" s="37">
        <f>J9/$C$9*100</f>
        <v>3.7549220349661363</v>
      </c>
      <c r="Y9" s="37">
        <f>K9/$C$9*100</f>
        <v>0.5922192471255315</v>
      </c>
      <c r="Z9" s="37">
        <f>L9/$C$9*100</f>
        <v>0.40636320680422117</v>
      </c>
      <c r="AA9" s="38">
        <f>M9/$C$9*100</f>
        <v>2.7216884548747835</v>
      </c>
    </row>
    <row r="10" spans="1:27" ht="6.75" customHeight="1">
      <c r="A10" s="7"/>
      <c r="B10" s="16"/>
      <c r="C10" s="6"/>
      <c r="D10" s="6"/>
      <c r="E10" s="6"/>
      <c r="F10" s="23"/>
      <c r="G10" s="29"/>
      <c r="H10" s="16"/>
      <c r="I10" s="24"/>
      <c r="J10" s="24"/>
      <c r="K10" s="24"/>
      <c r="L10" s="24"/>
      <c r="M10" s="29"/>
      <c r="O10" s="7"/>
      <c r="P10" s="16"/>
      <c r="Q10" s="6"/>
      <c r="R10" s="6"/>
      <c r="S10" s="6"/>
      <c r="T10" s="23"/>
      <c r="U10" s="29"/>
      <c r="V10" s="16"/>
      <c r="W10" s="6"/>
      <c r="X10" s="6"/>
      <c r="Y10" s="6"/>
      <c r="Z10" s="23"/>
      <c r="AA10" s="29"/>
    </row>
    <row r="11" spans="1:27" ht="15">
      <c r="A11" s="7"/>
      <c r="B11" s="16" t="s">
        <v>9</v>
      </c>
      <c r="C11" s="6">
        <f aca="true" t="shared" si="0" ref="C11:C25">SUM(D11:G11)+SUM(I11:M11)</f>
        <v>14428</v>
      </c>
      <c r="D11" s="6">
        <v>5836</v>
      </c>
      <c r="E11" s="6">
        <v>3804</v>
      </c>
      <c r="F11" s="6">
        <v>2586</v>
      </c>
      <c r="G11" s="30">
        <v>981</v>
      </c>
      <c r="H11" s="16" t="s">
        <v>9</v>
      </c>
      <c r="I11" s="6">
        <v>538</v>
      </c>
      <c r="J11" s="6">
        <v>245</v>
      </c>
      <c r="K11" s="6">
        <v>53</v>
      </c>
      <c r="L11" s="6">
        <v>41</v>
      </c>
      <c r="M11" s="30">
        <v>344</v>
      </c>
      <c r="O11" s="7"/>
      <c r="P11" s="16" t="s">
        <v>9</v>
      </c>
      <c r="Q11" s="37">
        <f>C11/$C$9*100</f>
        <v>45.44967711450622</v>
      </c>
      <c r="R11" s="37">
        <f aca="true" t="shared" si="1" ref="R11:R25">D11/$C$9*100</f>
        <v>18.383997479918097</v>
      </c>
      <c r="S11" s="37">
        <f aca="true" t="shared" si="2" ref="S11:S25">E11/$C$9*100</f>
        <v>11.982989447157033</v>
      </c>
      <c r="T11" s="37">
        <f aca="true" t="shared" si="3" ref="T11:T25">F11/$C$9*100</f>
        <v>8.146164750354387</v>
      </c>
      <c r="U11" s="38">
        <f aca="true" t="shared" si="4" ref="U11:U25">G11/$C$9*100</f>
        <v>3.0902504331390768</v>
      </c>
      <c r="V11" s="16" t="s">
        <v>9</v>
      </c>
      <c r="W11" s="37">
        <f>I11/$C$9*100</f>
        <v>1.6947550795400852</v>
      </c>
      <c r="X11" s="37">
        <f aca="true" t="shared" si="5" ref="X11:X25">J11/$C$9*100</f>
        <v>0.7717750826901874</v>
      </c>
      <c r="Y11" s="37">
        <f aca="true" t="shared" si="6" ref="Y11:Y25">K11/$C$9*100</f>
        <v>0.16695542605134667</v>
      </c>
      <c r="Z11" s="37">
        <f aca="true" t="shared" si="7" ref="Z11:Z25">L11/$C$9*100</f>
        <v>0.12915419751141913</v>
      </c>
      <c r="AA11" s="38">
        <f aca="true" t="shared" si="8" ref="AA11:AA25">M11/$C$9*100</f>
        <v>1.0836352181445896</v>
      </c>
    </row>
    <row r="12" spans="1:27" ht="15">
      <c r="A12" s="7"/>
      <c r="B12" s="16">
        <v>2</v>
      </c>
      <c r="C12" s="6">
        <f t="shared" si="0"/>
        <v>11799</v>
      </c>
      <c r="D12" s="6">
        <v>1798</v>
      </c>
      <c r="E12" s="6">
        <v>3039</v>
      </c>
      <c r="F12" s="6">
        <v>3477</v>
      </c>
      <c r="G12" s="30">
        <v>1865</v>
      </c>
      <c r="H12" s="16">
        <v>2</v>
      </c>
      <c r="I12" s="6">
        <v>1120</v>
      </c>
      <c r="J12" s="6">
        <v>442</v>
      </c>
      <c r="K12" s="6">
        <v>21</v>
      </c>
      <c r="L12" s="6">
        <v>18</v>
      </c>
      <c r="M12" s="30">
        <v>19</v>
      </c>
      <c r="O12" s="7"/>
      <c r="P12" s="16">
        <v>2</v>
      </c>
      <c r="Q12" s="37">
        <f aca="true" t="shared" si="9" ref="Q12:Q25">C12/$C$9*100</f>
        <v>37.16805796188376</v>
      </c>
      <c r="R12" s="37">
        <f t="shared" si="1"/>
        <v>5.663884076232478</v>
      </c>
      <c r="S12" s="37">
        <f t="shared" si="2"/>
        <v>9.57316112773665</v>
      </c>
      <c r="T12" s="37">
        <f t="shared" si="3"/>
        <v>10.952905969444007</v>
      </c>
      <c r="U12" s="38">
        <f t="shared" si="4"/>
        <v>5.8749409355804065</v>
      </c>
      <c r="V12" s="16">
        <v>2</v>
      </c>
      <c r="W12" s="37">
        <f aca="true" t="shared" si="10" ref="W12:W25">I12/$C$9*100</f>
        <v>3.528114663726571</v>
      </c>
      <c r="X12" s="37">
        <f t="shared" si="5"/>
        <v>1.3923452512206647</v>
      </c>
      <c r="Y12" s="37">
        <f t="shared" si="6"/>
        <v>0.0661521499448732</v>
      </c>
      <c r="Z12" s="37">
        <f t="shared" si="7"/>
        <v>0.056701842809891316</v>
      </c>
      <c r="AA12" s="38">
        <f t="shared" si="8"/>
        <v>0.05985194518821861</v>
      </c>
    </row>
    <row r="13" spans="1:27" ht="15">
      <c r="A13" s="7"/>
      <c r="B13" s="16">
        <v>3</v>
      </c>
      <c r="C13" s="6">
        <f t="shared" si="0"/>
        <v>2670</v>
      </c>
      <c r="D13" s="6">
        <v>258</v>
      </c>
      <c r="E13" s="6">
        <v>523</v>
      </c>
      <c r="F13" s="6">
        <v>772</v>
      </c>
      <c r="G13" s="30">
        <v>560</v>
      </c>
      <c r="H13" s="16">
        <v>3</v>
      </c>
      <c r="I13" s="6">
        <v>360</v>
      </c>
      <c r="J13" s="6">
        <v>146</v>
      </c>
      <c r="K13" s="6">
        <v>18</v>
      </c>
      <c r="L13" s="6">
        <v>8</v>
      </c>
      <c r="M13" s="30">
        <v>25</v>
      </c>
      <c r="O13" s="7"/>
      <c r="P13" s="16">
        <v>3</v>
      </c>
      <c r="Q13" s="37">
        <f t="shared" si="9"/>
        <v>8.41077335013388</v>
      </c>
      <c r="R13" s="37">
        <f t="shared" si="1"/>
        <v>0.8127264136084423</v>
      </c>
      <c r="S13" s="37">
        <f t="shared" si="2"/>
        <v>1.6475035438651757</v>
      </c>
      <c r="T13" s="37">
        <f t="shared" si="3"/>
        <v>2.4318790360686724</v>
      </c>
      <c r="U13" s="38">
        <f t="shared" si="4"/>
        <v>1.7640573318632855</v>
      </c>
      <c r="V13" s="16">
        <v>3</v>
      </c>
      <c r="W13" s="37">
        <f t="shared" si="10"/>
        <v>1.1340368561978265</v>
      </c>
      <c r="X13" s="37">
        <f t="shared" si="5"/>
        <v>0.4599149472357852</v>
      </c>
      <c r="Y13" s="37">
        <f t="shared" si="6"/>
        <v>0.056701842809891316</v>
      </c>
      <c r="Z13" s="37">
        <f t="shared" si="7"/>
        <v>0.025200819026618363</v>
      </c>
      <c r="AA13" s="38">
        <f t="shared" si="8"/>
        <v>0.0787525594581824</v>
      </c>
    </row>
    <row r="14" spans="1:27" ht="15">
      <c r="A14" s="7"/>
      <c r="B14" s="16">
        <v>4</v>
      </c>
      <c r="C14" s="6">
        <f t="shared" si="0"/>
        <v>1026</v>
      </c>
      <c r="D14" s="6">
        <v>79</v>
      </c>
      <c r="E14" s="6">
        <v>163</v>
      </c>
      <c r="F14" s="6">
        <v>262</v>
      </c>
      <c r="G14" s="30">
        <v>222</v>
      </c>
      <c r="H14" s="16">
        <v>4</v>
      </c>
      <c r="I14" s="6">
        <v>162</v>
      </c>
      <c r="J14" s="6">
        <v>91</v>
      </c>
      <c r="K14" s="6">
        <v>8</v>
      </c>
      <c r="L14" s="6">
        <v>5</v>
      </c>
      <c r="M14" s="30">
        <v>34</v>
      </c>
      <c r="O14" s="7"/>
      <c r="P14" s="16">
        <v>4</v>
      </c>
      <c r="Q14" s="37">
        <f t="shared" si="9"/>
        <v>3.232005040163805</v>
      </c>
      <c r="R14" s="37">
        <f t="shared" si="1"/>
        <v>0.24885808788785635</v>
      </c>
      <c r="S14" s="37">
        <f t="shared" si="2"/>
        <v>0.5134666876673492</v>
      </c>
      <c r="T14" s="37">
        <f t="shared" si="3"/>
        <v>0.8253268231217515</v>
      </c>
      <c r="U14" s="38">
        <f t="shared" si="4"/>
        <v>0.6993227279886596</v>
      </c>
      <c r="V14" s="16">
        <v>4</v>
      </c>
      <c r="W14" s="37">
        <f t="shared" si="10"/>
        <v>0.5103165852890219</v>
      </c>
      <c r="X14" s="37">
        <f t="shared" si="5"/>
        <v>0.2866593164277839</v>
      </c>
      <c r="Y14" s="37">
        <f t="shared" si="6"/>
        <v>0.025200819026618363</v>
      </c>
      <c r="Z14" s="37">
        <f t="shared" si="7"/>
        <v>0.015750511891636478</v>
      </c>
      <c r="AA14" s="38">
        <f t="shared" si="8"/>
        <v>0.10710348086312804</v>
      </c>
    </row>
    <row r="15" spans="1:27" ht="15">
      <c r="A15" s="7"/>
      <c r="B15" s="16" t="s">
        <v>21</v>
      </c>
      <c r="C15" s="6">
        <f t="shared" si="0"/>
        <v>472</v>
      </c>
      <c r="D15" s="6">
        <v>21</v>
      </c>
      <c r="E15" s="6">
        <v>60</v>
      </c>
      <c r="F15" s="6">
        <v>103</v>
      </c>
      <c r="G15" s="30">
        <v>108</v>
      </c>
      <c r="H15" s="16" t="s">
        <v>21</v>
      </c>
      <c r="I15" s="6">
        <v>81</v>
      </c>
      <c r="J15" s="6">
        <v>59</v>
      </c>
      <c r="K15" s="6">
        <v>8</v>
      </c>
      <c r="L15" s="6">
        <v>9</v>
      </c>
      <c r="M15" s="30">
        <v>23</v>
      </c>
      <c r="O15" s="7"/>
      <c r="P15" s="16" t="s">
        <v>21</v>
      </c>
      <c r="Q15" s="37">
        <f t="shared" si="9"/>
        <v>1.4868483225704836</v>
      </c>
      <c r="R15" s="37">
        <f t="shared" si="1"/>
        <v>0.0661521499448732</v>
      </c>
      <c r="S15" s="37">
        <f t="shared" si="2"/>
        <v>0.18900614269963775</v>
      </c>
      <c r="T15" s="37">
        <f t="shared" si="3"/>
        <v>0.32446054496771143</v>
      </c>
      <c r="U15" s="38">
        <f t="shared" si="4"/>
        <v>0.34021105685934794</v>
      </c>
      <c r="V15" s="16" t="s">
        <v>21</v>
      </c>
      <c r="W15" s="37">
        <f t="shared" si="10"/>
        <v>0.25515829264451095</v>
      </c>
      <c r="X15" s="37">
        <f t="shared" si="5"/>
        <v>0.18585604032131045</v>
      </c>
      <c r="Y15" s="37">
        <f t="shared" si="6"/>
        <v>0.025200819026618363</v>
      </c>
      <c r="Z15" s="37">
        <f t="shared" si="7"/>
        <v>0.028350921404945658</v>
      </c>
      <c r="AA15" s="38">
        <f t="shared" si="8"/>
        <v>0.0724523547015278</v>
      </c>
    </row>
    <row r="16" spans="1:27" ht="15">
      <c r="A16" s="7"/>
      <c r="B16" s="16" t="s">
        <v>22</v>
      </c>
      <c r="C16" s="6">
        <f t="shared" si="0"/>
        <v>275</v>
      </c>
      <c r="D16" s="6">
        <v>7</v>
      </c>
      <c r="E16" s="6">
        <v>26</v>
      </c>
      <c r="F16" s="6">
        <v>53</v>
      </c>
      <c r="G16" s="30">
        <v>60</v>
      </c>
      <c r="H16" s="16" t="s">
        <v>22</v>
      </c>
      <c r="I16" s="6">
        <v>37</v>
      </c>
      <c r="J16" s="6">
        <v>50</v>
      </c>
      <c r="K16" s="6">
        <v>13</v>
      </c>
      <c r="L16" s="6">
        <v>6</v>
      </c>
      <c r="M16" s="30">
        <v>23</v>
      </c>
      <c r="O16" s="7"/>
      <c r="P16" s="16" t="s">
        <v>22</v>
      </c>
      <c r="Q16" s="37">
        <f t="shared" si="9"/>
        <v>0.8662781540400063</v>
      </c>
      <c r="R16" s="37">
        <f t="shared" si="1"/>
        <v>0.02205071664829107</v>
      </c>
      <c r="S16" s="37">
        <f t="shared" si="2"/>
        <v>0.0819026618365097</v>
      </c>
      <c r="T16" s="37">
        <f t="shared" si="3"/>
        <v>0.16695542605134667</v>
      </c>
      <c r="U16" s="38">
        <f t="shared" si="4"/>
        <v>0.18900614269963775</v>
      </c>
      <c r="V16" s="16" t="s">
        <v>22</v>
      </c>
      <c r="W16" s="37">
        <f t="shared" si="10"/>
        <v>0.11655378799810993</v>
      </c>
      <c r="X16" s="37">
        <f t="shared" si="5"/>
        <v>0.1575051189163648</v>
      </c>
      <c r="Y16" s="37">
        <f t="shared" si="6"/>
        <v>0.04095133091825485</v>
      </c>
      <c r="Z16" s="37">
        <f t="shared" si="7"/>
        <v>0.018900614269963777</v>
      </c>
      <c r="AA16" s="38">
        <f t="shared" si="8"/>
        <v>0.0724523547015278</v>
      </c>
    </row>
    <row r="17" spans="1:27" ht="15">
      <c r="A17" s="7"/>
      <c r="B17" s="16" t="s">
        <v>23</v>
      </c>
      <c r="C17" s="6">
        <f t="shared" si="0"/>
        <v>208</v>
      </c>
      <c r="D17" s="6">
        <v>5</v>
      </c>
      <c r="E17" s="6">
        <v>5</v>
      </c>
      <c r="F17" s="6">
        <v>37</v>
      </c>
      <c r="G17" s="30">
        <v>43</v>
      </c>
      <c r="H17" s="16" t="s">
        <v>23</v>
      </c>
      <c r="I17" s="6">
        <v>34</v>
      </c>
      <c r="J17" s="6">
        <v>24</v>
      </c>
      <c r="K17" s="6">
        <v>9</v>
      </c>
      <c r="L17" s="6">
        <v>7</v>
      </c>
      <c r="M17" s="30">
        <v>44</v>
      </c>
      <c r="O17" s="7"/>
      <c r="P17" s="16" t="s">
        <v>23</v>
      </c>
      <c r="Q17" s="37">
        <f t="shared" si="9"/>
        <v>0.6552212946920776</v>
      </c>
      <c r="R17" s="37">
        <f t="shared" si="1"/>
        <v>0.015750511891636478</v>
      </c>
      <c r="S17" s="37">
        <f t="shared" si="2"/>
        <v>0.015750511891636478</v>
      </c>
      <c r="T17" s="37">
        <f t="shared" si="3"/>
        <v>0.11655378799810993</v>
      </c>
      <c r="U17" s="38">
        <f t="shared" si="4"/>
        <v>0.1354544022680737</v>
      </c>
      <c r="V17" s="16" t="s">
        <v>23</v>
      </c>
      <c r="W17" s="37">
        <f t="shared" si="10"/>
        <v>0.10710348086312804</v>
      </c>
      <c r="X17" s="37">
        <f t="shared" si="5"/>
        <v>0.0756024570798551</v>
      </c>
      <c r="Y17" s="37">
        <f t="shared" si="6"/>
        <v>0.028350921404945658</v>
      </c>
      <c r="Z17" s="37">
        <f t="shared" si="7"/>
        <v>0.02205071664829107</v>
      </c>
      <c r="AA17" s="38">
        <f t="shared" si="8"/>
        <v>0.138604504646401</v>
      </c>
    </row>
    <row r="18" spans="1:27" ht="15">
      <c r="A18" s="7"/>
      <c r="B18" s="16" t="s">
        <v>24</v>
      </c>
      <c r="C18" s="6">
        <f t="shared" si="0"/>
        <v>149</v>
      </c>
      <c r="D18" s="6">
        <v>2</v>
      </c>
      <c r="E18" s="6">
        <v>9</v>
      </c>
      <c r="F18" s="6">
        <v>15</v>
      </c>
      <c r="G18" s="30">
        <v>27</v>
      </c>
      <c r="H18" s="16" t="s">
        <v>24</v>
      </c>
      <c r="I18" s="6">
        <v>19</v>
      </c>
      <c r="J18" s="6">
        <v>24</v>
      </c>
      <c r="K18" s="6">
        <v>10</v>
      </c>
      <c r="L18" s="6">
        <v>3</v>
      </c>
      <c r="M18" s="30">
        <v>40</v>
      </c>
      <c r="O18" s="7"/>
      <c r="P18" s="16" t="s">
        <v>24</v>
      </c>
      <c r="Q18" s="37">
        <f t="shared" si="9"/>
        <v>0.46936525437076704</v>
      </c>
      <c r="R18" s="37">
        <f t="shared" si="1"/>
        <v>0.006300204756654591</v>
      </c>
      <c r="S18" s="37">
        <f t="shared" si="2"/>
        <v>0.028350921404945658</v>
      </c>
      <c r="T18" s="37">
        <f t="shared" si="3"/>
        <v>0.04725153567490944</v>
      </c>
      <c r="U18" s="38">
        <f t="shared" si="4"/>
        <v>0.08505276421483698</v>
      </c>
      <c r="V18" s="16" t="s">
        <v>24</v>
      </c>
      <c r="W18" s="37">
        <f t="shared" si="10"/>
        <v>0.05985194518821861</v>
      </c>
      <c r="X18" s="37">
        <f t="shared" si="5"/>
        <v>0.0756024570798551</v>
      </c>
      <c r="Y18" s="37">
        <f t="shared" si="6"/>
        <v>0.031501023783272956</v>
      </c>
      <c r="Z18" s="37">
        <f t="shared" si="7"/>
        <v>0.009450307134981888</v>
      </c>
      <c r="AA18" s="38">
        <f t="shared" si="8"/>
        <v>0.12600409513309183</v>
      </c>
    </row>
    <row r="19" spans="1:27" ht="15">
      <c r="A19" s="7"/>
      <c r="B19" s="16" t="s">
        <v>25</v>
      </c>
      <c r="C19" s="6">
        <f t="shared" si="0"/>
        <v>89</v>
      </c>
      <c r="D19" s="6">
        <v>1</v>
      </c>
      <c r="E19" s="6">
        <v>3</v>
      </c>
      <c r="F19" s="6">
        <v>6</v>
      </c>
      <c r="G19" s="30">
        <v>10</v>
      </c>
      <c r="H19" s="16" t="s">
        <v>25</v>
      </c>
      <c r="I19" s="6">
        <v>10</v>
      </c>
      <c r="J19" s="6">
        <v>19</v>
      </c>
      <c r="K19" s="6">
        <v>4</v>
      </c>
      <c r="L19" s="6">
        <v>5</v>
      </c>
      <c r="M19" s="30">
        <v>31</v>
      </c>
      <c r="O19" s="7"/>
      <c r="P19" s="16" t="s">
        <v>25</v>
      </c>
      <c r="Q19" s="37">
        <f t="shared" si="9"/>
        <v>0.2803591116711293</v>
      </c>
      <c r="R19" s="37">
        <f t="shared" si="1"/>
        <v>0.0031501023783272954</v>
      </c>
      <c r="S19" s="37">
        <f t="shared" si="2"/>
        <v>0.009450307134981888</v>
      </c>
      <c r="T19" s="37">
        <f t="shared" si="3"/>
        <v>0.018900614269963777</v>
      </c>
      <c r="U19" s="38">
        <f t="shared" si="4"/>
        <v>0.031501023783272956</v>
      </c>
      <c r="V19" s="16" t="s">
        <v>25</v>
      </c>
      <c r="W19" s="37">
        <f t="shared" si="10"/>
        <v>0.031501023783272956</v>
      </c>
      <c r="X19" s="37">
        <f t="shared" si="5"/>
        <v>0.05985194518821861</v>
      </c>
      <c r="Y19" s="37">
        <f t="shared" si="6"/>
        <v>0.012600409513309182</v>
      </c>
      <c r="Z19" s="37">
        <f t="shared" si="7"/>
        <v>0.015750511891636478</v>
      </c>
      <c r="AA19" s="38">
        <f t="shared" si="8"/>
        <v>0.09765317372814616</v>
      </c>
    </row>
    <row r="20" spans="1:27" ht="15">
      <c r="A20" s="7"/>
      <c r="B20" s="16" t="s">
        <v>0</v>
      </c>
      <c r="C20" s="6">
        <f t="shared" si="0"/>
        <v>411</v>
      </c>
      <c r="D20" s="6">
        <v>0</v>
      </c>
      <c r="E20" s="6">
        <v>0</v>
      </c>
      <c r="F20" s="6">
        <v>28</v>
      </c>
      <c r="G20" s="30">
        <v>68</v>
      </c>
      <c r="H20" s="16" t="s">
        <v>0</v>
      </c>
      <c r="I20" s="6">
        <v>52</v>
      </c>
      <c r="J20" s="6">
        <v>58</v>
      </c>
      <c r="K20" s="6">
        <v>30</v>
      </c>
      <c r="L20" s="6">
        <v>17</v>
      </c>
      <c r="M20" s="30">
        <v>158</v>
      </c>
      <c r="O20" s="7"/>
      <c r="P20" s="16" t="s">
        <v>0</v>
      </c>
      <c r="Q20" s="37">
        <f t="shared" si="9"/>
        <v>1.2946920774925186</v>
      </c>
      <c r="R20" s="37">
        <f t="shared" si="1"/>
        <v>0</v>
      </c>
      <c r="S20" s="37">
        <f t="shared" si="2"/>
        <v>0</v>
      </c>
      <c r="T20" s="37">
        <f t="shared" si="3"/>
        <v>0.08820286659316429</v>
      </c>
      <c r="U20" s="38">
        <f t="shared" si="4"/>
        <v>0.21420696172625608</v>
      </c>
      <c r="V20" s="16" t="s">
        <v>0</v>
      </c>
      <c r="W20" s="37">
        <f t="shared" si="10"/>
        <v>0.1638053236730194</v>
      </c>
      <c r="X20" s="37">
        <f t="shared" si="5"/>
        <v>0.18270593794298315</v>
      </c>
      <c r="Y20" s="37">
        <f t="shared" si="6"/>
        <v>0.09450307134981888</v>
      </c>
      <c r="Z20" s="37">
        <f t="shared" si="7"/>
        <v>0.05355174043156402</v>
      </c>
      <c r="AA20" s="38">
        <f t="shared" si="8"/>
        <v>0.4977161757757127</v>
      </c>
    </row>
    <row r="21" spans="1:27" ht="15">
      <c r="A21" s="7"/>
      <c r="B21" s="16" t="s">
        <v>1</v>
      </c>
      <c r="C21" s="6">
        <f t="shared" si="0"/>
        <v>171</v>
      </c>
      <c r="D21" s="6">
        <v>0</v>
      </c>
      <c r="E21" s="6">
        <v>0</v>
      </c>
      <c r="F21" s="6">
        <v>1</v>
      </c>
      <c r="G21" s="30">
        <v>16</v>
      </c>
      <c r="H21" s="16" t="s">
        <v>1</v>
      </c>
      <c r="I21" s="6">
        <v>16</v>
      </c>
      <c r="J21" s="6">
        <v>29</v>
      </c>
      <c r="K21" s="6">
        <v>13</v>
      </c>
      <c r="L21" s="6">
        <v>8</v>
      </c>
      <c r="M21" s="30">
        <v>88</v>
      </c>
      <c r="O21" s="7"/>
      <c r="P21" s="16" t="s">
        <v>1</v>
      </c>
      <c r="Q21" s="37">
        <f t="shared" si="9"/>
        <v>0.5386675066939676</v>
      </c>
      <c r="R21" s="37">
        <f t="shared" si="1"/>
        <v>0</v>
      </c>
      <c r="S21" s="37">
        <f t="shared" si="2"/>
        <v>0</v>
      </c>
      <c r="T21" s="37">
        <f t="shared" si="3"/>
        <v>0.0031501023783272954</v>
      </c>
      <c r="U21" s="38">
        <f t="shared" si="4"/>
        <v>0.050401638053236726</v>
      </c>
      <c r="V21" s="16" t="s">
        <v>1</v>
      </c>
      <c r="W21" s="37">
        <f t="shared" si="10"/>
        <v>0.050401638053236726</v>
      </c>
      <c r="X21" s="37">
        <f t="shared" si="5"/>
        <v>0.09135296897149157</v>
      </c>
      <c r="Y21" s="37">
        <f t="shared" si="6"/>
        <v>0.04095133091825485</v>
      </c>
      <c r="Z21" s="37">
        <f t="shared" si="7"/>
        <v>0.025200819026618363</v>
      </c>
      <c r="AA21" s="38">
        <f t="shared" si="8"/>
        <v>0.277209009292802</v>
      </c>
    </row>
    <row r="22" spans="1:27" ht="15">
      <c r="A22" s="7"/>
      <c r="B22" s="16" t="s">
        <v>2</v>
      </c>
      <c r="C22" s="6">
        <f t="shared" si="0"/>
        <v>31</v>
      </c>
      <c r="D22" s="6">
        <v>0</v>
      </c>
      <c r="E22" s="6">
        <v>0</v>
      </c>
      <c r="F22" s="6">
        <v>0</v>
      </c>
      <c r="G22" s="30">
        <v>0</v>
      </c>
      <c r="H22" s="16" t="s">
        <v>2</v>
      </c>
      <c r="I22" s="6">
        <v>2</v>
      </c>
      <c r="J22" s="6">
        <v>2</v>
      </c>
      <c r="K22" s="6">
        <v>1</v>
      </c>
      <c r="L22" s="6">
        <v>1</v>
      </c>
      <c r="M22" s="30">
        <v>25</v>
      </c>
      <c r="O22" s="7"/>
      <c r="P22" s="16" t="s">
        <v>2</v>
      </c>
      <c r="Q22" s="37">
        <f t="shared" si="9"/>
        <v>0.09765317372814616</v>
      </c>
      <c r="R22" s="37">
        <f t="shared" si="1"/>
        <v>0</v>
      </c>
      <c r="S22" s="37">
        <f t="shared" si="2"/>
        <v>0</v>
      </c>
      <c r="T22" s="37">
        <f t="shared" si="3"/>
        <v>0</v>
      </c>
      <c r="U22" s="38">
        <f t="shared" si="4"/>
        <v>0</v>
      </c>
      <c r="V22" s="16" t="s">
        <v>2</v>
      </c>
      <c r="W22" s="37">
        <f t="shared" si="10"/>
        <v>0.006300204756654591</v>
      </c>
      <c r="X22" s="37">
        <f t="shared" si="5"/>
        <v>0.006300204756654591</v>
      </c>
      <c r="Y22" s="37">
        <f t="shared" si="6"/>
        <v>0.0031501023783272954</v>
      </c>
      <c r="Z22" s="37">
        <f t="shared" si="7"/>
        <v>0.0031501023783272954</v>
      </c>
      <c r="AA22" s="38">
        <f t="shared" si="8"/>
        <v>0.0787525594581824</v>
      </c>
    </row>
    <row r="23" spans="1:27" ht="15">
      <c r="A23" s="7"/>
      <c r="B23" s="16" t="s">
        <v>3</v>
      </c>
      <c r="C23" s="6">
        <f t="shared" si="0"/>
        <v>12</v>
      </c>
      <c r="D23" s="6">
        <v>0</v>
      </c>
      <c r="E23" s="6">
        <v>0</v>
      </c>
      <c r="F23" s="6">
        <v>1</v>
      </c>
      <c r="G23" s="30">
        <v>1</v>
      </c>
      <c r="H23" s="16" t="s">
        <v>3</v>
      </c>
      <c r="I23" s="6">
        <v>0</v>
      </c>
      <c r="J23" s="6">
        <v>2</v>
      </c>
      <c r="K23" s="6">
        <v>0</v>
      </c>
      <c r="L23" s="6">
        <v>1</v>
      </c>
      <c r="M23" s="30">
        <v>7</v>
      </c>
      <c r="O23" s="7"/>
      <c r="P23" s="16" t="s">
        <v>3</v>
      </c>
      <c r="Q23" s="37">
        <f t="shared" si="9"/>
        <v>0.03780122853992755</v>
      </c>
      <c r="R23" s="37">
        <f t="shared" si="1"/>
        <v>0</v>
      </c>
      <c r="S23" s="37">
        <f t="shared" si="2"/>
        <v>0</v>
      </c>
      <c r="T23" s="37">
        <f t="shared" si="3"/>
        <v>0.0031501023783272954</v>
      </c>
      <c r="U23" s="38">
        <f t="shared" si="4"/>
        <v>0.0031501023783272954</v>
      </c>
      <c r="V23" s="16" t="s">
        <v>3</v>
      </c>
      <c r="W23" s="37">
        <f t="shared" si="10"/>
        <v>0</v>
      </c>
      <c r="X23" s="37">
        <f t="shared" si="5"/>
        <v>0.006300204756654591</v>
      </c>
      <c r="Y23" s="37">
        <f t="shared" si="6"/>
        <v>0</v>
      </c>
      <c r="Z23" s="37">
        <f t="shared" si="7"/>
        <v>0.0031501023783272954</v>
      </c>
      <c r="AA23" s="38">
        <f t="shared" si="8"/>
        <v>0.02205071664829107</v>
      </c>
    </row>
    <row r="24" spans="1:27" ht="15">
      <c r="A24" s="7"/>
      <c r="B24" s="16" t="s">
        <v>4</v>
      </c>
      <c r="C24" s="6">
        <f t="shared" si="0"/>
        <v>2</v>
      </c>
      <c r="D24" s="6">
        <v>0</v>
      </c>
      <c r="E24" s="6">
        <v>0</v>
      </c>
      <c r="F24" s="6">
        <v>0</v>
      </c>
      <c r="G24" s="30">
        <v>0</v>
      </c>
      <c r="H24" s="16" t="s">
        <v>4</v>
      </c>
      <c r="I24" s="6">
        <v>0</v>
      </c>
      <c r="J24" s="6">
        <v>0</v>
      </c>
      <c r="K24" s="6">
        <v>0</v>
      </c>
      <c r="L24" s="6">
        <v>0</v>
      </c>
      <c r="M24" s="30">
        <v>2</v>
      </c>
      <c r="O24" s="7"/>
      <c r="P24" s="16" t="s">
        <v>4</v>
      </c>
      <c r="Q24" s="37">
        <f t="shared" si="9"/>
        <v>0.006300204756654591</v>
      </c>
      <c r="R24" s="37">
        <f t="shared" si="1"/>
        <v>0</v>
      </c>
      <c r="S24" s="37">
        <f t="shared" si="2"/>
        <v>0</v>
      </c>
      <c r="T24" s="37">
        <f t="shared" si="3"/>
        <v>0</v>
      </c>
      <c r="U24" s="38">
        <f t="shared" si="4"/>
        <v>0</v>
      </c>
      <c r="V24" s="16" t="s">
        <v>4</v>
      </c>
      <c r="W24" s="37">
        <f t="shared" si="10"/>
        <v>0</v>
      </c>
      <c r="X24" s="37">
        <f t="shared" si="5"/>
        <v>0</v>
      </c>
      <c r="Y24" s="37">
        <f t="shared" si="6"/>
        <v>0</v>
      </c>
      <c r="Z24" s="37">
        <f t="shared" si="7"/>
        <v>0</v>
      </c>
      <c r="AA24" s="38">
        <f t="shared" si="8"/>
        <v>0.006300204756654591</v>
      </c>
    </row>
    <row r="25" spans="1:27" ht="15">
      <c r="A25" s="7"/>
      <c r="B25" s="16" t="s">
        <v>19</v>
      </c>
      <c r="C25" s="6">
        <f t="shared" si="0"/>
        <v>2</v>
      </c>
      <c r="D25" s="6">
        <v>0</v>
      </c>
      <c r="E25" s="6">
        <v>0</v>
      </c>
      <c r="F25" s="6">
        <v>0</v>
      </c>
      <c r="G25" s="30">
        <v>0</v>
      </c>
      <c r="H25" s="16" t="s">
        <v>19</v>
      </c>
      <c r="I25" s="6">
        <v>0</v>
      </c>
      <c r="J25" s="6">
        <v>1</v>
      </c>
      <c r="K25" s="6">
        <v>0</v>
      </c>
      <c r="L25" s="6">
        <v>0</v>
      </c>
      <c r="M25" s="30">
        <v>1</v>
      </c>
      <c r="O25" s="7"/>
      <c r="P25" s="16" t="s">
        <v>19</v>
      </c>
      <c r="Q25" s="37">
        <f t="shared" si="9"/>
        <v>0.006300204756654591</v>
      </c>
      <c r="R25" s="37">
        <f t="shared" si="1"/>
        <v>0</v>
      </c>
      <c r="S25" s="37">
        <f t="shared" si="2"/>
        <v>0</v>
      </c>
      <c r="T25" s="37">
        <f t="shared" si="3"/>
        <v>0</v>
      </c>
      <c r="U25" s="38">
        <f t="shared" si="4"/>
        <v>0</v>
      </c>
      <c r="V25" s="16" t="s">
        <v>19</v>
      </c>
      <c r="W25" s="37">
        <f t="shared" si="10"/>
        <v>0</v>
      </c>
      <c r="X25" s="37">
        <f t="shared" si="5"/>
        <v>0.0031501023783272954</v>
      </c>
      <c r="Y25" s="37">
        <f t="shared" si="6"/>
        <v>0</v>
      </c>
      <c r="Z25" s="37">
        <f t="shared" si="7"/>
        <v>0</v>
      </c>
      <c r="AA25" s="38">
        <f t="shared" si="8"/>
        <v>0.0031501023783272954</v>
      </c>
    </row>
    <row r="26" spans="1:27" ht="6.75" customHeight="1">
      <c r="A26" s="7"/>
      <c r="B26" s="16"/>
      <c r="C26" s="6"/>
      <c r="D26" s="6"/>
      <c r="E26" s="6"/>
      <c r="F26" s="23"/>
      <c r="G26" s="29"/>
      <c r="H26" s="16"/>
      <c r="I26" s="23"/>
      <c r="J26" s="23"/>
      <c r="K26" s="23"/>
      <c r="L26" s="23"/>
      <c r="M26" s="56"/>
      <c r="O26" s="7"/>
      <c r="P26" s="16"/>
      <c r="Q26" s="6"/>
      <c r="R26" s="6"/>
      <c r="S26" s="6"/>
      <c r="T26" s="23"/>
      <c r="U26" s="29"/>
      <c r="V26" s="16"/>
      <c r="W26" s="6"/>
      <c r="X26" s="6"/>
      <c r="Y26" s="6"/>
      <c r="Z26" s="23"/>
      <c r="AA26" s="29"/>
    </row>
    <row r="27" spans="1:27" ht="16.5" customHeight="1">
      <c r="A27" s="7"/>
      <c r="B27" s="43" t="s">
        <v>10</v>
      </c>
      <c r="C27" s="6">
        <f>SUM(C15:C25)</f>
        <v>1822</v>
      </c>
      <c r="D27" s="6">
        <f>SUM(D15:D25)</f>
        <v>36</v>
      </c>
      <c r="E27" s="6">
        <f>SUM(E15:E25)</f>
        <v>103</v>
      </c>
      <c r="F27" s="6">
        <f>SUM(F15:F25)</f>
        <v>244</v>
      </c>
      <c r="G27" s="30">
        <f>SUM(G15:G25)</f>
        <v>333</v>
      </c>
      <c r="H27" s="43" t="s">
        <v>10</v>
      </c>
      <c r="I27" s="6">
        <f>SUM(I15:I25)</f>
        <v>251</v>
      </c>
      <c r="J27" s="6">
        <f>SUM(J15:J25)</f>
        <v>268</v>
      </c>
      <c r="K27" s="6">
        <f>SUM(K15:K25)</f>
        <v>88</v>
      </c>
      <c r="L27" s="6">
        <f>SUM(L15:L25)</f>
        <v>57</v>
      </c>
      <c r="M27" s="30">
        <f>SUM(M15:M25)</f>
        <v>442</v>
      </c>
      <c r="O27" s="7"/>
      <c r="P27" s="43" t="s">
        <v>10</v>
      </c>
      <c r="Q27" s="37">
        <f aca="true" t="shared" si="11" ref="Q27:Q32">C27/$C$9*100</f>
        <v>5.739486533312332</v>
      </c>
      <c r="R27" s="37">
        <f aca="true" t="shared" si="12" ref="R27:R32">D27/$C$9*100</f>
        <v>0.11340368561978263</v>
      </c>
      <c r="S27" s="37">
        <f aca="true" t="shared" si="13" ref="S27:S32">E27/$C$9*100</f>
        <v>0.32446054496771143</v>
      </c>
      <c r="T27" s="37">
        <f aca="true" t="shared" si="14" ref="T27:T32">F27/$C$9*100</f>
        <v>0.7686249803118601</v>
      </c>
      <c r="U27" s="38">
        <f aca="true" t="shared" si="15" ref="U27:U32">G27/$C$9*100</f>
        <v>1.0489840919829896</v>
      </c>
      <c r="V27" s="43" t="s">
        <v>10</v>
      </c>
      <c r="W27" s="37">
        <f aca="true" t="shared" si="16" ref="W27:W32">I27/$C$9*100</f>
        <v>0.7906756969601513</v>
      </c>
      <c r="X27" s="37">
        <f aca="true" t="shared" si="17" ref="X27:X32">J27/$C$9*100</f>
        <v>0.8442274373917152</v>
      </c>
      <c r="Y27" s="37">
        <f aca="true" t="shared" si="18" ref="Y27:Y32">K27/$C$9*100</f>
        <v>0.277209009292802</v>
      </c>
      <c r="Z27" s="37">
        <f aca="true" t="shared" si="19" ref="Z27:Z32">L27/$C$9*100</f>
        <v>0.17955583556465585</v>
      </c>
      <c r="AA27" s="38">
        <f aca="true" t="shared" si="20" ref="AA27:AA32">M27/$C$9*100</f>
        <v>1.3923452512206647</v>
      </c>
    </row>
    <row r="28" spans="1:27" ht="16.5" customHeight="1">
      <c r="A28" s="7"/>
      <c r="B28" s="16" t="s">
        <v>11</v>
      </c>
      <c r="C28" s="6">
        <f>SUM(C20:C25)</f>
        <v>629</v>
      </c>
      <c r="D28" s="6">
        <f>SUM(D20:D25)</f>
        <v>0</v>
      </c>
      <c r="E28" s="6">
        <f>SUM(E20:E25)</f>
        <v>0</v>
      </c>
      <c r="F28" s="6">
        <f>SUM(F20:F25)</f>
        <v>30</v>
      </c>
      <c r="G28" s="30">
        <f>SUM(G20:G25)</f>
        <v>85</v>
      </c>
      <c r="H28" s="16" t="s">
        <v>11</v>
      </c>
      <c r="I28" s="6">
        <f>SUM(I20:I25)</f>
        <v>70</v>
      </c>
      <c r="J28" s="6">
        <f>SUM(J20:J25)</f>
        <v>92</v>
      </c>
      <c r="K28" s="6">
        <f>SUM(K20:K25)</f>
        <v>44</v>
      </c>
      <c r="L28" s="6">
        <f>SUM(L20:L25)</f>
        <v>27</v>
      </c>
      <c r="M28" s="30">
        <f>SUM(M20:M25)</f>
        <v>281</v>
      </c>
      <c r="O28" s="7"/>
      <c r="P28" s="16" t="s">
        <v>11</v>
      </c>
      <c r="Q28" s="37">
        <f t="shared" si="11"/>
        <v>1.981414395967869</v>
      </c>
      <c r="R28" s="37">
        <f t="shared" si="12"/>
        <v>0</v>
      </c>
      <c r="S28" s="37">
        <f t="shared" si="13"/>
        <v>0</v>
      </c>
      <c r="T28" s="37">
        <f t="shared" si="14"/>
        <v>0.09450307134981888</v>
      </c>
      <c r="U28" s="38">
        <f t="shared" si="15"/>
        <v>0.26775870215782016</v>
      </c>
      <c r="V28" s="16" t="s">
        <v>11</v>
      </c>
      <c r="W28" s="37">
        <f t="shared" si="16"/>
        <v>0.2205071664829107</v>
      </c>
      <c r="X28" s="37">
        <f t="shared" si="17"/>
        <v>0.2898094188061112</v>
      </c>
      <c r="Y28" s="37">
        <f t="shared" si="18"/>
        <v>0.138604504646401</v>
      </c>
      <c r="Z28" s="37">
        <f t="shared" si="19"/>
        <v>0.08505276421483698</v>
      </c>
      <c r="AA28" s="38">
        <f t="shared" si="20"/>
        <v>0.88517876830997</v>
      </c>
    </row>
    <row r="29" spans="1:27" ht="16.5" customHeight="1">
      <c r="A29" s="7"/>
      <c r="B29" s="16" t="s">
        <v>12</v>
      </c>
      <c r="C29" s="6">
        <f>SUM(C21:C25)</f>
        <v>218</v>
      </c>
      <c r="D29" s="6">
        <f>SUM(D21:D25)</f>
        <v>0</v>
      </c>
      <c r="E29" s="6">
        <f>SUM(E21:E25)</f>
        <v>0</v>
      </c>
      <c r="F29" s="6">
        <f>SUM(F21:F25)</f>
        <v>2</v>
      </c>
      <c r="G29" s="30">
        <f>SUM(G21:G25)</f>
        <v>17</v>
      </c>
      <c r="H29" s="16" t="s">
        <v>12</v>
      </c>
      <c r="I29" s="6">
        <f>SUM(I21:I25)</f>
        <v>18</v>
      </c>
      <c r="J29" s="6">
        <f>SUM(J21:J25)</f>
        <v>34</v>
      </c>
      <c r="K29" s="6">
        <f>SUM(K21:K25)</f>
        <v>14</v>
      </c>
      <c r="L29" s="6">
        <f>SUM(L21:L25)</f>
        <v>10</v>
      </c>
      <c r="M29" s="30">
        <f>SUM(M21:M25)</f>
        <v>123</v>
      </c>
      <c r="O29" s="7"/>
      <c r="P29" s="16" t="s">
        <v>12</v>
      </c>
      <c r="Q29" s="37">
        <f t="shared" si="11"/>
        <v>0.6867223184753505</v>
      </c>
      <c r="R29" s="37">
        <f t="shared" si="12"/>
        <v>0</v>
      </c>
      <c r="S29" s="37">
        <f t="shared" si="13"/>
        <v>0</v>
      </c>
      <c r="T29" s="37">
        <f t="shared" si="14"/>
        <v>0.006300204756654591</v>
      </c>
      <c r="U29" s="38">
        <f t="shared" si="15"/>
        <v>0.05355174043156402</v>
      </c>
      <c r="V29" s="16" t="s">
        <v>12</v>
      </c>
      <c r="W29" s="37">
        <f t="shared" si="16"/>
        <v>0.056701842809891316</v>
      </c>
      <c r="X29" s="37">
        <f t="shared" si="17"/>
        <v>0.10710348086312804</v>
      </c>
      <c r="Y29" s="37">
        <f t="shared" si="18"/>
        <v>0.04410143329658214</v>
      </c>
      <c r="Z29" s="37">
        <f t="shared" si="19"/>
        <v>0.031501023783272956</v>
      </c>
      <c r="AA29" s="38">
        <f t="shared" si="20"/>
        <v>0.38746259253425736</v>
      </c>
    </row>
    <row r="30" spans="1:27" ht="16.5" customHeight="1">
      <c r="A30" s="7"/>
      <c r="B30" s="16" t="s">
        <v>13</v>
      </c>
      <c r="C30" s="6">
        <f>SUM(C22:C25)</f>
        <v>47</v>
      </c>
      <c r="D30" s="6">
        <f>SUM(D22:D25)</f>
        <v>0</v>
      </c>
      <c r="E30" s="6">
        <f>SUM(E22:E25)</f>
        <v>0</v>
      </c>
      <c r="F30" s="6">
        <f>SUM(F22:F25)</f>
        <v>1</v>
      </c>
      <c r="G30" s="30">
        <f>SUM(G22:G25)</f>
        <v>1</v>
      </c>
      <c r="H30" s="16" t="s">
        <v>13</v>
      </c>
      <c r="I30" s="6">
        <f>SUM(I22:I25)</f>
        <v>2</v>
      </c>
      <c r="J30" s="6">
        <f>SUM(J22:J25)</f>
        <v>5</v>
      </c>
      <c r="K30" s="6">
        <f>SUM(K22:K25)</f>
        <v>1</v>
      </c>
      <c r="L30" s="6">
        <f>SUM(L22:L25)</f>
        <v>2</v>
      </c>
      <c r="M30" s="30">
        <f>SUM(M22:M25)</f>
        <v>35</v>
      </c>
      <c r="O30" s="7"/>
      <c r="P30" s="16" t="s">
        <v>13</v>
      </c>
      <c r="Q30" s="37">
        <f t="shared" si="11"/>
        <v>0.14805481178138288</v>
      </c>
      <c r="R30" s="37">
        <f t="shared" si="12"/>
        <v>0</v>
      </c>
      <c r="S30" s="37">
        <f t="shared" si="13"/>
        <v>0</v>
      </c>
      <c r="T30" s="37">
        <f t="shared" si="14"/>
        <v>0.0031501023783272954</v>
      </c>
      <c r="U30" s="38">
        <f t="shared" si="15"/>
        <v>0.0031501023783272954</v>
      </c>
      <c r="V30" s="16" t="s">
        <v>13</v>
      </c>
      <c r="W30" s="37">
        <f t="shared" si="16"/>
        <v>0.006300204756654591</v>
      </c>
      <c r="X30" s="37">
        <f t="shared" si="17"/>
        <v>0.015750511891636478</v>
      </c>
      <c r="Y30" s="37">
        <f t="shared" si="18"/>
        <v>0.0031501023783272954</v>
      </c>
      <c r="Z30" s="37">
        <f t="shared" si="19"/>
        <v>0.006300204756654591</v>
      </c>
      <c r="AA30" s="38">
        <f t="shared" si="20"/>
        <v>0.11025358324145534</v>
      </c>
    </row>
    <row r="31" spans="1:27" ht="16.5" customHeight="1">
      <c r="A31" s="7"/>
      <c r="B31" s="16" t="s">
        <v>14</v>
      </c>
      <c r="C31" s="6">
        <f>SUM(C23:C25)</f>
        <v>16</v>
      </c>
      <c r="D31" s="6">
        <f>SUM(D23:D25)</f>
        <v>0</v>
      </c>
      <c r="E31" s="6">
        <f>SUM(E23:E25)</f>
        <v>0</v>
      </c>
      <c r="F31" s="6">
        <f>SUM(F23:F25)</f>
        <v>1</v>
      </c>
      <c r="G31" s="30">
        <f>SUM(G23:G25)</f>
        <v>1</v>
      </c>
      <c r="H31" s="16" t="s">
        <v>14</v>
      </c>
      <c r="I31" s="6">
        <f>SUM(I23:I25)</f>
        <v>0</v>
      </c>
      <c r="J31" s="6">
        <f>SUM(J23:J25)</f>
        <v>3</v>
      </c>
      <c r="K31" s="6">
        <f>SUM(K23:K25)</f>
        <v>0</v>
      </c>
      <c r="L31" s="6">
        <f>SUM(L23:L25)</f>
        <v>1</v>
      </c>
      <c r="M31" s="30">
        <f>SUM(M23:M25)</f>
        <v>10</v>
      </c>
      <c r="O31" s="7"/>
      <c r="P31" s="16" t="s">
        <v>14</v>
      </c>
      <c r="Q31" s="37">
        <f t="shared" si="11"/>
        <v>0.050401638053236726</v>
      </c>
      <c r="R31" s="37">
        <f t="shared" si="12"/>
        <v>0</v>
      </c>
      <c r="S31" s="37">
        <f t="shared" si="13"/>
        <v>0</v>
      </c>
      <c r="T31" s="37">
        <f t="shared" si="14"/>
        <v>0.0031501023783272954</v>
      </c>
      <c r="U31" s="38">
        <f t="shared" si="15"/>
        <v>0.0031501023783272954</v>
      </c>
      <c r="V31" s="16" t="s">
        <v>14</v>
      </c>
      <c r="W31" s="37">
        <f t="shared" si="16"/>
        <v>0</v>
      </c>
      <c r="X31" s="37">
        <f t="shared" si="17"/>
        <v>0.009450307134981888</v>
      </c>
      <c r="Y31" s="37">
        <f t="shared" si="18"/>
        <v>0</v>
      </c>
      <c r="Z31" s="37">
        <f t="shared" si="19"/>
        <v>0.0031501023783272954</v>
      </c>
      <c r="AA31" s="38">
        <f t="shared" si="20"/>
        <v>0.031501023783272956</v>
      </c>
    </row>
    <row r="32" spans="1:27" ht="16.5" customHeight="1">
      <c r="A32" s="7"/>
      <c r="B32" s="16" t="s">
        <v>15</v>
      </c>
      <c r="C32" s="19">
        <f>SUM(C24:C25)</f>
        <v>4</v>
      </c>
      <c r="D32" s="6">
        <f>SUM(D24:D25)</f>
        <v>0</v>
      </c>
      <c r="E32" s="6">
        <f>SUM(E24:E25)</f>
        <v>0</v>
      </c>
      <c r="F32" s="6">
        <f>SUM(F24:F25)</f>
        <v>0</v>
      </c>
      <c r="G32" s="30">
        <f>SUM(G24:G25)</f>
        <v>0</v>
      </c>
      <c r="H32" s="16" t="s">
        <v>15</v>
      </c>
      <c r="I32" s="6">
        <f>SUM(I24:I25)</f>
        <v>0</v>
      </c>
      <c r="J32" s="6">
        <f>SUM(J24:J25)</f>
        <v>1</v>
      </c>
      <c r="K32" s="6">
        <f>SUM(K24:K25)</f>
        <v>0</v>
      </c>
      <c r="L32" s="6">
        <f>SUM(L24:L25)</f>
        <v>0</v>
      </c>
      <c r="M32" s="30">
        <f>SUM(M24:M25)</f>
        <v>3</v>
      </c>
      <c r="O32" s="7"/>
      <c r="P32" s="16" t="s">
        <v>15</v>
      </c>
      <c r="Q32" s="37">
        <f t="shared" si="11"/>
        <v>0.012600409513309182</v>
      </c>
      <c r="R32" s="37">
        <f t="shared" si="12"/>
        <v>0</v>
      </c>
      <c r="S32" s="37">
        <f t="shared" si="13"/>
        <v>0</v>
      </c>
      <c r="T32" s="37">
        <f t="shared" si="14"/>
        <v>0</v>
      </c>
      <c r="U32" s="38">
        <f t="shared" si="15"/>
        <v>0</v>
      </c>
      <c r="V32" s="16" t="s">
        <v>15</v>
      </c>
      <c r="W32" s="37">
        <f t="shared" si="16"/>
        <v>0</v>
      </c>
      <c r="X32" s="37">
        <f t="shared" si="17"/>
        <v>0.0031501023783272954</v>
      </c>
      <c r="Y32" s="37">
        <f t="shared" si="18"/>
        <v>0</v>
      </c>
      <c r="Z32" s="37">
        <f t="shared" si="19"/>
        <v>0</v>
      </c>
      <c r="AA32" s="38">
        <f t="shared" si="20"/>
        <v>0.009450307134981888</v>
      </c>
    </row>
    <row r="33" spans="1:27" ht="6.75" customHeight="1">
      <c r="A33" s="7"/>
      <c r="B33" s="16"/>
      <c r="C33" s="6"/>
      <c r="D33" s="6"/>
      <c r="E33" s="6"/>
      <c r="F33" s="23"/>
      <c r="G33" s="29"/>
      <c r="H33" s="16"/>
      <c r="I33" s="24"/>
      <c r="J33" s="24"/>
      <c r="K33" s="24"/>
      <c r="L33" s="24"/>
      <c r="M33" s="29"/>
      <c r="O33" s="7"/>
      <c r="P33" s="16"/>
      <c r="Q33" s="6"/>
      <c r="R33" s="6"/>
      <c r="S33" s="6"/>
      <c r="T33" s="23"/>
      <c r="U33" s="29"/>
      <c r="V33" s="16"/>
      <c r="W33" s="6"/>
      <c r="X33" s="6"/>
      <c r="Y33" s="6"/>
      <c r="Z33" s="23"/>
      <c r="AA33" s="29"/>
    </row>
    <row r="34" spans="1:27" ht="15" customHeight="1">
      <c r="A34" s="7"/>
      <c r="B34" s="44" t="s">
        <v>26</v>
      </c>
      <c r="C34" s="6">
        <f>SUM(D34:G34)+SUM(I34:M34)</f>
        <v>31200</v>
      </c>
      <c r="D34" s="6">
        <v>8007</v>
      </c>
      <c r="E34" s="6">
        <v>7632</v>
      </c>
      <c r="F34" s="61">
        <v>7320</v>
      </c>
      <c r="G34" s="90">
        <v>3893</v>
      </c>
      <c r="H34" s="44" t="s">
        <v>26</v>
      </c>
      <c r="I34" s="61">
        <v>2376</v>
      </c>
      <c r="J34" s="61">
        <v>1109</v>
      </c>
      <c r="K34" s="61">
        <v>149</v>
      </c>
      <c r="L34" s="61">
        <v>105</v>
      </c>
      <c r="M34" s="90">
        <v>609</v>
      </c>
      <c r="O34" s="7"/>
      <c r="P34" s="44" t="s">
        <v>26</v>
      </c>
      <c r="Q34" s="37">
        <f aca="true" t="shared" si="21" ref="Q34:U37">C34/$C$9*100</f>
        <v>98.28319420381162</v>
      </c>
      <c r="R34" s="37">
        <f t="shared" si="21"/>
        <v>25.222869743266656</v>
      </c>
      <c r="S34" s="37">
        <f t="shared" si="21"/>
        <v>24.04158135139392</v>
      </c>
      <c r="T34" s="37">
        <f t="shared" si="21"/>
        <v>23.058749409355805</v>
      </c>
      <c r="U34" s="38">
        <f t="shared" si="21"/>
        <v>12.263348558828161</v>
      </c>
      <c r="V34" s="44" t="s">
        <v>26</v>
      </c>
      <c r="W34" s="37">
        <f aca="true" t="shared" si="22" ref="W34:AA37">I34/$C$9*100</f>
        <v>7.484643250905654</v>
      </c>
      <c r="X34" s="37">
        <f t="shared" si="22"/>
        <v>3.493463537564971</v>
      </c>
      <c r="Y34" s="37">
        <f t="shared" si="22"/>
        <v>0.46936525437076704</v>
      </c>
      <c r="Z34" s="37">
        <f t="shared" si="22"/>
        <v>0.33076074972436603</v>
      </c>
      <c r="AA34" s="38">
        <f t="shared" si="22"/>
        <v>1.918412348401323</v>
      </c>
    </row>
    <row r="35" spans="1:27" ht="15">
      <c r="A35" s="7"/>
      <c r="B35" s="16" t="s">
        <v>27</v>
      </c>
      <c r="C35" s="19">
        <f>SUM(D35:G35)+SUM(I35:M35)</f>
        <v>498</v>
      </c>
      <c r="D35" s="6">
        <v>0</v>
      </c>
      <c r="E35" s="6">
        <v>0</v>
      </c>
      <c r="F35" s="61">
        <v>20</v>
      </c>
      <c r="G35" s="90">
        <v>67</v>
      </c>
      <c r="H35" s="16" t="s">
        <v>27</v>
      </c>
      <c r="I35" s="61">
        <v>53</v>
      </c>
      <c r="J35" s="61">
        <v>78</v>
      </c>
      <c r="K35" s="61">
        <v>38</v>
      </c>
      <c r="L35" s="61">
        <v>22</v>
      </c>
      <c r="M35" s="90">
        <v>220</v>
      </c>
      <c r="O35" s="7"/>
      <c r="P35" s="16" t="s">
        <v>27</v>
      </c>
      <c r="Q35" s="37">
        <f t="shared" si="21"/>
        <v>1.5687509844069931</v>
      </c>
      <c r="R35" s="37">
        <f t="shared" si="21"/>
        <v>0</v>
      </c>
      <c r="S35" s="37">
        <f t="shared" si="21"/>
        <v>0</v>
      </c>
      <c r="T35" s="37">
        <f t="shared" si="21"/>
        <v>0.06300204756654591</v>
      </c>
      <c r="U35" s="38">
        <f t="shared" si="21"/>
        <v>0.2110568593479288</v>
      </c>
      <c r="V35" s="16" t="s">
        <v>27</v>
      </c>
      <c r="W35" s="37">
        <f t="shared" si="22"/>
        <v>0.16695542605134667</v>
      </c>
      <c r="X35" s="37">
        <f t="shared" si="22"/>
        <v>0.24570798550952905</v>
      </c>
      <c r="Y35" s="37">
        <f t="shared" si="22"/>
        <v>0.11970389037643722</v>
      </c>
      <c r="Z35" s="37">
        <f t="shared" si="22"/>
        <v>0.0693022523232005</v>
      </c>
      <c r="AA35" s="38">
        <f t="shared" si="22"/>
        <v>0.6930225232320051</v>
      </c>
    </row>
    <row r="36" spans="1:27" ht="15">
      <c r="A36" s="7"/>
      <c r="B36" s="16" t="s">
        <v>28</v>
      </c>
      <c r="C36" s="19">
        <f>SUM(D36:G36)+SUM(I36:M36)</f>
        <v>31</v>
      </c>
      <c r="D36" s="6">
        <v>0</v>
      </c>
      <c r="E36" s="6">
        <v>0</v>
      </c>
      <c r="F36" s="61">
        <v>0</v>
      </c>
      <c r="G36" s="90">
        <v>0</v>
      </c>
      <c r="H36" s="16" t="s">
        <v>28</v>
      </c>
      <c r="I36" s="61">
        <v>2</v>
      </c>
      <c r="J36" s="61">
        <v>2</v>
      </c>
      <c r="K36" s="61">
        <v>1</v>
      </c>
      <c r="L36" s="61">
        <v>1</v>
      </c>
      <c r="M36" s="90">
        <v>25</v>
      </c>
      <c r="O36" s="7"/>
      <c r="P36" s="16" t="s">
        <v>28</v>
      </c>
      <c r="Q36" s="37">
        <f t="shared" si="21"/>
        <v>0.09765317372814616</v>
      </c>
      <c r="R36" s="37">
        <f t="shared" si="21"/>
        <v>0</v>
      </c>
      <c r="S36" s="37">
        <f t="shared" si="21"/>
        <v>0</v>
      </c>
      <c r="T36" s="37">
        <f t="shared" si="21"/>
        <v>0</v>
      </c>
      <c r="U36" s="38">
        <f t="shared" si="21"/>
        <v>0</v>
      </c>
      <c r="V36" s="16" t="s">
        <v>28</v>
      </c>
      <c r="W36" s="37">
        <f t="shared" si="22"/>
        <v>0.006300204756654591</v>
      </c>
      <c r="X36" s="37">
        <f t="shared" si="22"/>
        <v>0.006300204756654591</v>
      </c>
      <c r="Y36" s="37">
        <f t="shared" si="22"/>
        <v>0.0031501023783272954</v>
      </c>
      <c r="Z36" s="37">
        <f t="shared" si="22"/>
        <v>0.0031501023783272954</v>
      </c>
      <c r="AA36" s="38">
        <f t="shared" si="22"/>
        <v>0.0787525594581824</v>
      </c>
    </row>
    <row r="37" spans="2:27" ht="15">
      <c r="B37" s="17" t="s">
        <v>29</v>
      </c>
      <c r="C37" s="18">
        <f>SUM(D37:G37)+SUM(I37:M37)</f>
        <v>16</v>
      </c>
      <c r="D37" s="76">
        <v>0</v>
      </c>
      <c r="E37" s="76">
        <v>0</v>
      </c>
      <c r="F37" s="92">
        <v>1</v>
      </c>
      <c r="G37" s="93">
        <v>1</v>
      </c>
      <c r="H37" s="17" t="s">
        <v>29</v>
      </c>
      <c r="I37" s="92">
        <v>0</v>
      </c>
      <c r="J37" s="92">
        <v>3</v>
      </c>
      <c r="K37" s="92">
        <v>0</v>
      </c>
      <c r="L37" s="92">
        <v>1</v>
      </c>
      <c r="M37" s="93">
        <v>10</v>
      </c>
      <c r="P37" s="17" t="s">
        <v>29</v>
      </c>
      <c r="Q37" s="41">
        <f t="shared" si="21"/>
        <v>0.050401638053236726</v>
      </c>
      <c r="R37" s="41">
        <f t="shared" si="21"/>
        <v>0</v>
      </c>
      <c r="S37" s="41">
        <f t="shared" si="21"/>
        <v>0</v>
      </c>
      <c r="T37" s="41">
        <f t="shared" si="21"/>
        <v>0.0031501023783272954</v>
      </c>
      <c r="U37" s="42">
        <f t="shared" si="21"/>
        <v>0.0031501023783272954</v>
      </c>
      <c r="V37" s="17" t="s">
        <v>29</v>
      </c>
      <c r="W37" s="41">
        <f t="shared" si="22"/>
        <v>0</v>
      </c>
      <c r="X37" s="41">
        <f t="shared" si="22"/>
        <v>0.009450307134981888</v>
      </c>
      <c r="Y37" s="41">
        <f t="shared" si="22"/>
        <v>0</v>
      </c>
      <c r="Z37" s="41">
        <f t="shared" si="22"/>
        <v>0.0031501023783272954</v>
      </c>
      <c r="AA37" s="42">
        <f t="shared" si="22"/>
        <v>0.031501023783272956</v>
      </c>
    </row>
  </sheetData>
  <sheetProtection/>
  <mergeCells count="8">
    <mergeCell ref="C5:G5"/>
    <mergeCell ref="I5:M5"/>
    <mergeCell ref="C7:G7"/>
    <mergeCell ref="I7:M7"/>
    <mergeCell ref="Q5:U5"/>
    <mergeCell ref="W5:AA5"/>
    <mergeCell ref="Q7:U7"/>
    <mergeCell ref="W7:AA7"/>
  </mergeCells>
  <printOptions/>
  <pageMargins left="0.7086614173228347" right="0.7086614173228347" top="0.7480314960629921" bottom="0.7480314960629921" header="0.31496062992125984" footer="0.31496062992125984"/>
  <pageSetup firstPageNumber="20" useFirstPageNumber="1" horizontalDpi="300" verticalDpi="300" orientation="portrait" paperSize="9" r:id="rId1"/>
  <headerFooter>
    <oddFooter>&amp;CIII-1-&amp;P</oddFooter>
  </headerFooter>
  <colBreaks count="1" manualBreakCount="1">
    <brk id="21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T4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15.7109375" style="1" customWidth="1"/>
    <col min="3" max="10" width="9.7109375" style="1" customWidth="1"/>
    <col min="11" max="11" width="2.140625" style="1" customWidth="1"/>
    <col min="12" max="12" width="8.7109375" style="24" customWidth="1"/>
    <col min="13" max="21" width="9.140625" style="24" customWidth="1"/>
    <col min="22" max="16384" width="9.140625" style="1" customWidth="1"/>
  </cols>
  <sheetData>
    <row r="1" spans="1:6" ht="15" customHeight="1">
      <c r="A1" s="7"/>
      <c r="B1" s="7"/>
      <c r="C1" s="7"/>
      <c r="D1" s="7"/>
      <c r="E1" s="7"/>
      <c r="F1" s="7"/>
    </row>
    <row r="2" spans="1:6" ht="15" customHeight="1">
      <c r="A2" s="7"/>
      <c r="B2" s="48" t="s">
        <v>148</v>
      </c>
      <c r="C2" s="48"/>
      <c r="D2" s="48"/>
      <c r="E2" s="48"/>
      <c r="F2" s="48"/>
    </row>
    <row r="3" spans="1:6" ht="15" customHeight="1">
      <c r="A3" s="7"/>
      <c r="B3" s="48" t="s">
        <v>164</v>
      </c>
      <c r="C3" s="48"/>
      <c r="D3" s="48"/>
      <c r="E3" s="48"/>
      <c r="F3" s="48"/>
    </row>
    <row r="4" spans="1:6" ht="15" customHeight="1">
      <c r="A4" s="7"/>
      <c r="B4" s="48"/>
      <c r="C4" s="48"/>
      <c r="D4" s="48"/>
      <c r="E4" s="48"/>
      <c r="F4" s="48"/>
    </row>
    <row r="5" spans="1:10" ht="15" customHeight="1">
      <c r="A5" s="7"/>
      <c r="B5" s="22"/>
      <c r="C5" s="105" t="s">
        <v>98</v>
      </c>
      <c r="D5" s="106"/>
      <c r="E5" s="106"/>
      <c r="F5" s="106"/>
      <c r="G5" s="106"/>
      <c r="H5" s="106"/>
      <c r="I5" s="106"/>
      <c r="J5" s="107"/>
    </row>
    <row r="6" spans="1:12" ht="43.5" customHeight="1">
      <c r="A6" s="7"/>
      <c r="B6" s="20" t="s">
        <v>5</v>
      </c>
      <c r="C6" s="49" t="s">
        <v>20</v>
      </c>
      <c r="D6" s="50">
        <v>2011</v>
      </c>
      <c r="E6" s="50">
        <v>2010</v>
      </c>
      <c r="F6" s="50">
        <v>2009</v>
      </c>
      <c r="G6" s="50" t="s">
        <v>95</v>
      </c>
      <c r="H6" s="50" t="s">
        <v>96</v>
      </c>
      <c r="I6" s="50" t="s">
        <v>97</v>
      </c>
      <c r="J6" s="98" t="s">
        <v>140</v>
      </c>
      <c r="L6" s="101"/>
    </row>
    <row r="7" spans="1:10" ht="15" customHeight="1">
      <c r="A7" s="7"/>
      <c r="B7" s="21"/>
      <c r="C7" s="108" t="s">
        <v>16</v>
      </c>
      <c r="D7" s="109"/>
      <c r="E7" s="109"/>
      <c r="F7" s="109"/>
      <c r="G7" s="109"/>
      <c r="H7" s="109"/>
      <c r="I7" s="109"/>
      <c r="J7" s="110"/>
    </row>
    <row r="8" spans="1:10" ht="6.75" customHeight="1">
      <c r="A8" s="7"/>
      <c r="B8" s="16"/>
      <c r="C8" s="6"/>
      <c r="D8" s="6"/>
      <c r="E8" s="6"/>
      <c r="F8" s="25"/>
      <c r="G8" s="26"/>
      <c r="H8" s="26"/>
      <c r="I8" s="26"/>
      <c r="J8" s="27"/>
    </row>
    <row r="9" spans="1:20" ht="15">
      <c r="A9" s="7"/>
      <c r="B9" s="16" t="s">
        <v>20</v>
      </c>
      <c r="C9" s="6">
        <f>SUM(C11:C25)</f>
        <v>31745</v>
      </c>
      <c r="D9" s="6">
        <f>SUM(D11:D25)</f>
        <v>1757</v>
      </c>
      <c r="E9" s="6">
        <f aca="true" t="shared" si="0" ref="E9:J9">SUM(E11:E25)</f>
        <v>5130</v>
      </c>
      <c r="F9" s="6">
        <f t="shared" si="0"/>
        <v>3552</v>
      </c>
      <c r="G9" s="6">
        <f t="shared" si="0"/>
        <v>9689</v>
      </c>
      <c r="H9" s="6">
        <f t="shared" si="0"/>
        <v>5211</v>
      </c>
      <c r="I9" s="6">
        <f t="shared" si="0"/>
        <v>3139</v>
      </c>
      <c r="J9" s="30">
        <f t="shared" si="0"/>
        <v>3267</v>
      </c>
      <c r="M9" s="6"/>
      <c r="N9" s="6"/>
      <c r="O9" s="6"/>
      <c r="P9" s="6"/>
      <c r="Q9" s="6"/>
      <c r="R9" s="6"/>
      <c r="S9" s="6"/>
      <c r="T9" s="6"/>
    </row>
    <row r="10" spans="1:16" ht="6.75" customHeight="1">
      <c r="A10" s="7"/>
      <c r="B10" s="16"/>
      <c r="C10" s="6"/>
      <c r="D10" s="6"/>
      <c r="E10" s="6"/>
      <c r="F10" s="23"/>
      <c r="G10" s="24"/>
      <c r="H10" s="24"/>
      <c r="I10" s="24"/>
      <c r="J10" s="29"/>
      <c r="M10" s="6"/>
      <c r="N10" s="6"/>
      <c r="O10" s="6"/>
      <c r="P10" s="23"/>
    </row>
    <row r="11" spans="1:20" ht="15">
      <c r="A11" s="7"/>
      <c r="B11" s="16" t="s">
        <v>9</v>
      </c>
      <c r="C11" s="6">
        <f>SUM(D11:J11)</f>
        <v>14428</v>
      </c>
      <c r="D11" s="6">
        <v>979</v>
      </c>
      <c r="E11" s="6">
        <v>2664</v>
      </c>
      <c r="F11" s="6">
        <v>1715</v>
      </c>
      <c r="G11" s="6">
        <v>4320</v>
      </c>
      <c r="H11" s="6">
        <v>2201</v>
      </c>
      <c r="I11" s="6">
        <v>1221</v>
      </c>
      <c r="J11" s="30">
        <v>1328</v>
      </c>
      <c r="M11" s="6"/>
      <c r="N11" s="6"/>
      <c r="O11" s="6"/>
      <c r="P11" s="6"/>
      <c r="Q11" s="6"/>
      <c r="R11" s="6"/>
      <c r="S11" s="6"/>
      <c r="T11" s="6"/>
    </row>
    <row r="12" spans="1:20" ht="15">
      <c r="A12" s="7"/>
      <c r="B12" s="16">
        <v>2</v>
      </c>
      <c r="C12" s="6">
        <f aca="true" t="shared" si="1" ref="C12:C25">SUM(D12:J12)</f>
        <v>11799</v>
      </c>
      <c r="D12" s="6">
        <v>593</v>
      </c>
      <c r="E12" s="6">
        <v>1821</v>
      </c>
      <c r="F12" s="6">
        <v>1359</v>
      </c>
      <c r="G12" s="6">
        <v>3735</v>
      </c>
      <c r="H12" s="6">
        <v>2062</v>
      </c>
      <c r="I12" s="6">
        <v>1176</v>
      </c>
      <c r="J12" s="30">
        <v>1053</v>
      </c>
      <c r="M12" s="6"/>
      <c r="N12" s="6"/>
      <c r="O12" s="6"/>
      <c r="P12" s="6"/>
      <c r="Q12" s="6"/>
      <c r="R12" s="6"/>
      <c r="S12" s="6"/>
      <c r="T12" s="6"/>
    </row>
    <row r="13" spans="1:20" ht="15">
      <c r="A13" s="7"/>
      <c r="B13" s="16">
        <v>3</v>
      </c>
      <c r="C13" s="6">
        <f t="shared" si="1"/>
        <v>2670</v>
      </c>
      <c r="D13" s="6">
        <v>100</v>
      </c>
      <c r="E13" s="6">
        <v>363</v>
      </c>
      <c r="F13" s="6">
        <v>262</v>
      </c>
      <c r="G13" s="6">
        <v>832</v>
      </c>
      <c r="H13" s="6">
        <v>448</v>
      </c>
      <c r="I13" s="6">
        <v>345</v>
      </c>
      <c r="J13" s="30">
        <v>320</v>
      </c>
      <c r="M13" s="6"/>
      <c r="N13" s="6"/>
      <c r="O13" s="6"/>
      <c r="P13" s="6"/>
      <c r="Q13" s="6"/>
      <c r="R13" s="6"/>
      <c r="S13" s="6"/>
      <c r="T13" s="6"/>
    </row>
    <row r="14" spans="1:20" ht="15">
      <c r="A14" s="7"/>
      <c r="B14" s="16">
        <v>4</v>
      </c>
      <c r="C14" s="6">
        <f t="shared" si="1"/>
        <v>1026</v>
      </c>
      <c r="D14" s="6">
        <v>42</v>
      </c>
      <c r="E14" s="6">
        <v>126</v>
      </c>
      <c r="F14" s="6">
        <v>102</v>
      </c>
      <c r="G14" s="6">
        <v>300</v>
      </c>
      <c r="H14" s="6">
        <v>192</v>
      </c>
      <c r="I14" s="6">
        <v>132</v>
      </c>
      <c r="J14" s="30">
        <v>132</v>
      </c>
      <c r="M14" s="6"/>
      <c r="N14" s="6"/>
      <c r="O14" s="6"/>
      <c r="P14" s="6"/>
      <c r="Q14" s="6"/>
      <c r="R14" s="6"/>
      <c r="S14" s="6"/>
      <c r="T14" s="6"/>
    </row>
    <row r="15" spans="1:20" ht="15">
      <c r="A15" s="7"/>
      <c r="B15" s="16" t="s">
        <v>21</v>
      </c>
      <c r="C15" s="6">
        <f t="shared" si="1"/>
        <v>472</v>
      </c>
      <c r="D15" s="6">
        <v>14</v>
      </c>
      <c r="E15" s="6">
        <v>44</v>
      </c>
      <c r="F15" s="6">
        <v>37</v>
      </c>
      <c r="G15" s="6">
        <v>148</v>
      </c>
      <c r="H15" s="6">
        <v>111</v>
      </c>
      <c r="I15" s="6">
        <v>53</v>
      </c>
      <c r="J15" s="30">
        <v>65</v>
      </c>
      <c r="M15" s="6"/>
      <c r="N15" s="6"/>
      <c r="O15" s="6"/>
      <c r="P15" s="6"/>
      <c r="Q15" s="6"/>
      <c r="R15" s="6"/>
      <c r="S15" s="6"/>
      <c r="T15" s="6"/>
    </row>
    <row r="16" spans="1:20" ht="15">
      <c r="A16" s="7"/>
      <c r="B16" s="16" t="s">
        <v>22</v>
      </c>
      <c r="C16" s="6">
        <f t="shared" si="1"/>
        <v>275</v>
      </c>
      <c r="D16" s="6">
        <v>7</v>
      </c>
      <c r="E16" s="6">
        <v>26</v>
      </c>
      <c r="F16" s="6">
        <v>17</v>
      </c>
      <c r="G16" s="6">
        <v>86</v>
      </c>
      <c r="H16" s="6">
        <v>53</v>
      </c>
      <c r="I16" s="6">
        <v>44</v>
      </c>
      <c r="J16" s="30">
        <v>42</v>
      </c>
      <c r="M16" s="6"/>
      <c r="N16" s="6"/>
      <c r="O16" s="6"/>
      <c r="P16" s="6"/>
      <c r="Q16" s="6"/>
      <c r="R16" s="6"/>
      <c r="S16" s="6"/>
      <c r="T16" s="6"/>
    </row>
    <row r="17" spans="1:20" ht="15">
      <c r="A17" s="7"/>
      <c r="B17" s="16" t="s">
        <v>23</v>
      </c>
      <c r="C17" s="6">
        <f t="shared" si="1"/>
        <v>208</v>
      </c>
      <c r="D17" s="6">
        <v>6</v>
      </c>
      <c r="E17" s="6">
        <v>26</v>
      </c>
      <c r="F17" s="6">
        <v>10</v>
      </c>
      <c r="G17" s="6">
        <v>72</v>
      </c>
      <c r="H17" s="6">
        <v>32</v>
      </c>
      <c r="I17" s="6">
        <v>22</v>
      </c>
      <c r="J17" s="30">
        <v>40</v>
      </c>
      <c r="M17" s="6"/>
      <c r="N17" s="6"/>
      <c r="O17" s="6"/>
      <c r="P17" s="6"/>
      <c r="Q17" s="6"/>
      <c r="R17" s="6"/>
      <c r="S17" s="6"/>
      <c r="T17" s="6"/>
    </row>
    <row r="18" spans="1:20" ht="15">
      <c r="A18" s="7"/>
      <c r="B18" s="16" t="s">
        <v>24</v>
      </c>
      <c r="C18" s="6">
        <f t="shared" si="1"/>
        <v>149</v>
      </c>
      <c r="D18" s="6">
        <v>1</v>
      </c>
      <c r="E18" s="6">
        <v>12</v>
      </c>
      <c r="F18" s="6">
        <v>10</v>
      </c>
      <c r="G18" s="6">
        <v>33</v>
      </c>
      <c r="H18" s="6">
        <v>21</v>
      </c>
      <c r="I18" s="6">
        <v>36</v>
      </c>
      <c r="J18" s="30">
        <v>36</v>
      </c>
      <c r="M18" s="6"/>
      <c r="N18" s="6"/>
      <c r="O18" s="6"/>
      <c r="P18" s="6"/>
      <c r="Q18" s="6"/>
      <c r="R18" s="6"/>
      <c r="S18" s="6"/>
      <c r="T18" s="6"/>
    </row>
    <row r="19" spans="1:20" ht="15">
      <c r="A19" s="7"/>
      <c r="B19" s="16" t="s">
        <v>25</v>
      </c>
      <c r="C19" s="6">
        <f t="shared" si="1"/>
        <v>89</v>
      </c>
      <c r="D19" s="6">
        <v>0</v>
      </c>
      <c r="E19" s="6">
        <v>12</v>
      </c>
      <c r="F19" s="6">
        <v>9</v>
      </c>
      <c r="G19" s="6">
        <v>12</v>
      </c>
      <c r="H19" s="6">
        <v>16</v>
      </c>
      <c r="I19" s="6">
        <v>16</v>
      </c>
      <c r="J19" s="30">
        <v>24</v>
      </c>
      <c r="M19" s="6"/>
      <c r="N19" s="6"/>
      <c r="O19" s="6"/>
      <c r="P19" s="6"/>
      <c r="Q19" s="6"/>
      <c r="R19" s="6"/>
      <c r="S19" s="6"/>
      <c r="T19" s="6"/>
    </row>
    <row r="20" spans="1:20" ht="15">
      <c r="A20" s="7"/>
      <c r="B20" s="16" t="s">
        <v>0</v>
      </c>
      <c r="C20" s="6">
        <f t="shared" si="1"/>
        <v>411</v>
      </c>
      <c r="D20" s="6">
        <v>12</v>
      </c>
      <c r="E20" s="6">
        <v>25</v>
      </c>
      <c r="F20" s="6">
        <v>21</v>
      </c>
      <c r="G20" s="6">
        <v>103</v>
      </c>
      <c r="H20" s="6">
        <v>52</v>
      </c>
      <c r="I20" s="6">
        <v>64</v>
      </c>
      <c r="J20" s="30">
        <v>134</v>
      </c>
      <c r="M20" s="6"/>
      <c r="N20" s="6"/>
      <c r="O20" s="6"/>
      <c r="P20" s="6"/>
      <c r="Q20" s="6"/>
      <c r="R20" s="6"/>
      <c r="S20" s="6"/>
      <c r="T20" s="6"/>
    </row>
    <row r="21" spans="1:20" ht="15">
      <c r="A21" s="7"/>
      <c r="B21" s="16" t="s">
        <v>1</v>
      </c>
      <c r="C21" s="6">
        <f t="shared" si="1"/>
        <v>171</v>
      </c>
      <c r="D21" s="6">
        <v>1</v>
      </c>
      <c r="E21" s="6">
        <v>8</v>
      </c>
      <c r="F21" s="6">
        <v>8</v>
      </c>
      <c r="G21" s="6">
        <v>38</v>
      </c>
      <c r="H21" s="6">
        <v>18</v>
      </c>
      <c r="I21" s="6">
        <v>28</v>
      </c>
      <c r="J21" s="30">
        <v>70</v>
      </c>
      <c r="M21" s="6"/>
      <c r="N21" s="6"/>
      <c r="O21" s="6"/>
      <c r="P21" s="6"/>
      <c r="Q21" s="6"/>
      <c r="R21" s="6"/>
      <c r="S21" s="6"/>
      <c r="T21" s="6"/>
    </row>
    <row r="22" spans="1:20" ht="15">
      <c r="A22" s="7"/>
      <c r="B22" s="16" t="s">
        <v>2</v>
      </c>
      <c r="C22" s="6">
        <f t="shared" si="1"/>
        <v>31</v>
      </c>
      <c r="D22" s="6">
        <v>1</v>
      </c>
      <c r="E22" s="6">
        <v>3</v>
      </c>
      <c r="F22" s="6">
        <v>0</v>
      </c>
      <c r="G22" s="6">
        <v>5</v>
      </c>
      <c r="H22" s="6">
        <v>1</v>
      </c>
      <c r="I22" s="6">
        <v>1</v>
      </c>
      <c r="J22" s="30">
        <v>20</v>
      </c>
      <c r="M22" s="6"/>
      <c r="N22" s="6"/>
      <c r="O22" s="6"/>
      <c r="P22" s="6"/>
      <c r="Q22" s="6"/>
      <c r="R22" s="6"/>
      <c r="S22" s="6"/>
      <c r="T22" s="6"/>
    </row>
    <row r="23" spans="1:20" ht="15">
      <c r="A23" s="7"/>
      <c r="B23" s="16" t="s">
        <v>3</v>
      </c>
      <c r="C23" s="6">
        <f t="shared" si="1"/>
        <v>12</v>
      </c>
      <c r="D23" s="6">
        <v>1</v>
      </c>
      <c r="E23" s="6">
        <v>0</v>
      </c>
      <c r="F23" s="6">
        <v>1</v>
      </c>
      <c r="G23" s="6">
        <v>4</v>
      </c>
      <c r="H23" s="6">
        <v>2</v>
      </c>
      <c r="I23" s="6">
        <v>1</v>
      </c>
      <c r="J23" s="30">
        <v>3</v>
      </c>
      <c r="M23" s="6"/>
      <c r="N23" s="6"/>
      <c r="O23" s="6"/>
      <c r="P23" s="6"/>
      <c r="Q23" s="6"/>
      <c r="R23" s="6"/>
      <c r="S23" s="6"/>
      <c r="T23" s="6"/>
    </row>
    <row r="24" spans="1:20" ht="15">
      <c r="A24" s="7"/>
      <c r="B24" s="16" t="s">
        <v>4</v>
      </c>
      <c r="C24" s="6">
        <f t="shared" si="1"/>
        <v>2</v>
      </c>
      <c r="D24" s="6">
        <v>0</v>
      </c>
      <c r="E24" s="6">
        <v>0</v>
      </c>
      <c r="F24" s="6">
        <v>1</v>
      </c>
      <c r="G24" s="6">
        <v>1</v>
      </c>
      <c r="H24" s="6">
        <v>0</v>
      </c>
      <c r="I24" s="6">
        <v>0</v>
      </c>
      <c r="J24" s="30">
        <v>0</v>
      </c>
      <c r="M24" s="6"/>
      <c r="N24" s="6"/>
      <c r="O24" s="6"/>
      <c r="P24" s="6"/>
      <c r="Q24" s="6"/>
      <c r="R24" s="6"/>
      <c r="S24" s="6"/>
      <c r="T24" s="6"/>
    </row>
    <row r="25" spans="1:20" ht="15">
      <c r="A25" s="7"/>
      <c r="B25" s="16" t="s">
        <v>19</v>
      </c>
      <c r="C25" s="6">
        <f t="shared" si="1"/>
        <v>2</v>
      </c>
      <c r="D25" s="6">
        <v>0</v>
      </c>
      <c r="E25" s="6">
        <v>0</v>
      </c>
      <c r="F25" s="6">
        <v>0</v>
      </c>
      <c r="G25" s="6">
        <v>0</v>
      </c>
      <c r="H25" s="6">
        <v>2</v>
      </c>
      <c r="I25" s="6">
        <v>0</v>
      </c>
      <c r="J25" s="30">
        <v>0</v>
      </c>
      <c r="M25" s="6"/>
      <c r="N25" s="6"/>
      <c r="O25" s="6"/>
      <c r="P25" s="6"/>
      <c r="Q25" s="6"/>
      <c r="R25" s="6"/>
      <c r="S25" s="6"/>
      <c r="T25" s="6"/>
    </row>
    <row r="26" spans="1:10" ht="6.75" customHeight="1">
      <c r="A26" s="7"/>
      <c r="B26" s="16"/>
      <c r="C26" s="6"/>
      <c r="D26" s="6"/>
      <c r="E26" s="6"/>
      <c r="F26" s="23"/>
      <c r="G26" s="24"/>
      <c r="H26" s="24"/>
      <c r="I26" s="24"/>
      <c r="J26" s="29"/>
    </row>
    <row r="27" spans="1:10" ht="16.5" customHeight="1">
      <c r="A27" s="7"/>
      <c r="B27" s="43" t="s">
        <v>10</v>
      </c>
      <c r="C27" s="6">
        <f aca="true" t="shared" si="2" ref="C27:J27">SUM(C15:C25)</f>
        <v>1822</v>
      </c>
      <c r="D27" s="6">
        <f t="shared" si="2"/>
        <v>43</v>
      </c>
      <c r="E27" s="6">
        <f t="shared" si="2"/>
        <v>156</v>
      </c>
      <c r="F27" s="6">
        <f t="shared" si="2"/>
        <v>114</v>
      </c>
      <c r="G27" s="6">
        <f t="shared" si="2"/>
        <v>502</v>
      </c>
      <c r="H27" s="6">
        <f t="shared" si="2"/>
        <v>308</v>
      </c>
      <c r="I27" s="6">
        <f t="shared" si="2"/>
        <v>265</v>
      </c>
      <c r="J27" s="30">
        <f t="shared" si="2"/>
        <v>434</v>
      </c>
    </row>
    <row r="28" spans="1:10" ht="16.5" customHeight="1">
      <c r="A28" s="7"/>
      <c r="B28" s="16" t="s">
        <v>11</v>
      </c>
      <c r="C28" s="6">
        <f aca="true" t="shared" si="3" ref="C28:J28">SUM(C20:C25)</f>
        <v>629</v>
      </c>
      <c r="D28" s="6">
        <f t="shared" si="3"/>
        <v>15</v>
      </c>
      <c r="E28" s="6">
        <f t="shared" si="3"/>
        <v>36</v>
      </c>
      <c r="F28" s="6">
        <f t="shared" si="3"/>
        <v>31</v>
      </c>
      <c r="G28" s="6">
        <f t="shared" si="3"/>
        <v>151</v>
      </c>
      <c r="H28" s="6">
        <f t="shared" si="3"/>
        <v>75</v>
      </c>
      <c r="I28" s="6">
        <f t="shared" si="3"/>
        <v>94</v>
      </c>
      <c r="J28" s="30">
        <f t="shared" si="3"/>
        <v>227</v>
      </c>
    </row>
    <row r="29" spans="1:10" ht="16.5" customHeight="1">
      <c r="A29" s="7"/>
      <c r="B29" s="16" t="s">
        <v>12</v>
      </c>
      <c r="C29" s="6">
        <f aca="true" t="shared" si="4" ref="C29:J29">SUM(C21:C25)</f>
        <v>218</v>
      </c>
      <c r="D29" s="6">
        <f t="shared" si="4"/>
        <v>3</v>
      </c>
      <c r="E29" s="6">
        <f t="shared" si="4"/>
        <v>11</v>
      </c>
      <c r="F29" s="6">
        <f t="shared" si="4"/>
        <v>10</v>
      </c>
      <c r="G29" s="6">
        <f t="shared" si="4"/>
        <v>48</v>
      </c>
      <c r="H29" s="6">
        <f t="shared" si="4"/>
        <v>23</v>
      </c>
      <c r="I29" s="6">
        <f t="shared" si="4"/>
        <v>30</v>
      </c>
      <c r="J29" s="30">
        <f t="shared" si="4"/>
        <v>93</v>
      </c>
    </row>
    <row r="30" spans="1:10" ht="16.5" customHeight="1">
      <c r="A30" s="7"/>
      <c r="B30" s="16" t="s">
        <v>13</v>
      </c>
      <c r="C30" s="6">
        <f aca="true" t="shared" si="5" ref="C30:J30">SUM(C22:C25)</f>
        <v>47</v>
      </c>
      <c r="D30" s="6">
        <f t="shared" si="5"/>
        <v>2</v>
      </c>
      <c r="E30" s="6">
        <f t="shared" si="5"/>
        <v>3</v>
      </c>
      <c r="F30" s="6">
        <f t="shared" si="5"/>
        <v>2</v>
      </c>
      <c r="G30" s="6">
        <f t="shared" si="5"/>
        <v>10</v>
      </c>
      <c r="H30" s="6">
        <f t="shared" si="5"/>
        <v>5</v>
      </c>
      <c r="I30" s="6">
        <f t="shared" si="5"/>
        <v>2</v>
      </c>
      <c r="J30" s="30">
        <f t="shared" si="5"/>
        <v>23</v>
      </c>
    </row>
    <row r="31" spans="1:10" ht="16.5" customHeight="1">
      <c r="A31" s="7"/>
      <c r="B31" s="16" t="s">
        <v>14</v>
      </c>
      <c r="C31" s="6">
        <f aca="true" t="shared" si="6" ref="C31:J31">SUM(C23:C25)</f>
        <v>16</v>
      </c>
      <c r="D31" s="6">
        <f t="shared" si="6"/>
        <v>1</v>
      </c>
      <c r="E31" s="6">
        <f t="shared" si="6"/>
        <v>0</v>
      </c>
      <c r="F31" s="6">
        <f t="shared" si="6"/>
        <v>2</v>
      </c>
      <c r="G31" s="6">
        <f t="shared" si="6"/>
        <v>5</v>
      </c>
      <c r="H31" s="6">
        <f t="shared" si="6"/>
        <v>4</v>
      </c>
      <c r="I31" s="6">
        <f t="shared" si="6"/>
        <v>1</v>
      </c>
      <c r="J31" s="30">
        <f t="shared" si="6"/>
        <v>3</v>
      </c>
    </row>
    <row r="32" spans="1:10" ht="16.5" customHeight="1">
      <c r="A32" s="7"/>
      <c r="B32" s="16" t="s">
        <v>15</v>
      </c>
      <c r="C32" s="19">
        <f aca="true" t="shared" si="7" ref="C32:J32">SUM(C24:C25)</f>
        <v>4</v>
      </c>
      <c r="D32" s="6">
        <f t="shared" si="7"/>
        <v>0</v>
      </c>
      <c r="E32" s="6">
        <f t="shared" si="7"/>
        <v>0</v>
      </c>
      <c r="F32" s="6">
        <f t="shared" si="7"/>
        <v>1</v>
      </c>
      <c r="G32" s="6">
        <f t="shared" si="7"/>
        <v>1</v>
      </c>
      <c r="H32" s="6">
        <f t="shared" si="7"/>
        <v>2</v>
      </c>
      <c r="I32" s="6">
        <f t="shared" si="7"/>
        <v>0</v>
      </c>
      <c r="J32" s="30">
        <f t="shared" si="7"/>
        <v>0</v>
      </c>
    </row>
    <row r="33" spans="1:10" ht="6.75" customHeight="1">
      <c r="A33" s="7"/>
      <c r="B33" s="16"/>
      <c r="C33" s="6"/>
      <c r="D33" s="6"/>
      <c r="E33" s="6"/>
      <c r="F33" s="23"/>
      <c r="G33" s="24"/>
      <c r="H33" s="24"/>
      <c r="I33" s="24"/>
      <c r="J33" s="29"/>
    </row>
    <row r="34" spans="1:20" ht="15" customHeight="1">
      <c r="A34" s="7"/>
      <c r="B34" s="44" t="s">
        <v>26</v>
      </c>
      <c r="C34" s="6">
        <f>SUM(D34:J34)</f>
        <v>31200</v>
      </c>
      <c r="D34" s="6">
        <v>1746</v>
      </c>
      <c r="E34" s="6">
        <v>5102</v>
      </c>
      <c r="F34" s="23">
        <v>3525</v>
      </c>
      <c r="G34" s="61">
        <v>9552</v>
      </c>
      <c r="H34" s="61">
        <v>5153</v>
      </c>
      <c r="I34" s="61">
        <v>3057</v>
      </c>
      <c r="J34" s="90">
        <v>3065</v>
      </c>
      <c r="M34" s="6"/>
      <c r="N34" s="6"/>
      <c r="O34" s="6"/>
      <c r="P34" s="23"/>
      <c r="Q34" s="61"/>
      <c r="R34" s="61"/>
      <c r="S34" s="61"/>
      <c r="T34" s="61"/>
    </row>
    <row r="35" spans="1:20" ht="15">
      <c r="A35" s="7"/>
      <c r="B35" s="16" t="s">
        <v>27</v>
      </c>
      <c r="C35" s="19">
        <f>SUM(D35:J35)</f>
        <v>498</v>
      </c>
      <c r="D35" s="6">
        <v>9</v>
      </c>
      <c r="E35" s="6">
        <v>25</v>
      </c>
      <c r="F35" s="23">
        <v>25</v>
      </c>
      <c r="G35" s="61">
        <v>127</v>
      </c>
      <c r="H35" s="61">
        <v>53</v>
      </c>
      <c r="I35" s="61">
        <v>80</v>
      </c>
      <c r="J35" s="90">
        <v>179</v>
      </c>
      <c r="M35" s="6"/>
      <c r="N35" s="6"/>
      <c r="O35" s="6"/>
      <c r="P35" s="23"/>
      <c r="Q35" s="61"/>
      <c r="R35" s="61"/>
      <c r="S35" s="61"/>
      <c r="T35" s="61"/>
    </row>
    <row r="36" spans="1:20" ht="15">
      <c r="A36" s="7"/>
      <c r="B36" s="16" t="s">
        <v>28</v>
      </c>
      <c r="C36" s="19">
        <f>SUM(D36:J36)</f>
        <v>31</v>
      </c>
      <c r="D36" s="6">
        <v>1</v>
      </c>
      <c r="E36" s="6">
        <v>3</v>
      </c>
      <c r="F36" s="23">
        <v>0</v>
      </c>
      <c r="G36" s="61">
        <v>5</v>
      </c>
      <c r="H36" s="61">
        <v>1</v>
      </c>
      <c r="I36" s="61">
        <v>1</v>
      </c>
      <c r="J36" s="90">
        <v>20</v>
      </c>
      <c r="M36" s="6"/>
      <c r="N36" s="6"/>
      <c r="O36" s="6"/>
      <c r="P36" s="23"/>
      <c r="Q36" s="61"/>
      <c r="R36" s="61"/>
      <c r="S36" s="61"/>
      <c r="T36" s="61"/>
    </row>
    <row r="37" spans="2:20" ht="15">
      <c r="B37" s="17" t="s">
        <v>29</v>
      </c>
      <c r="C37" s="18">
        <f>SUM(D37:J37)</f>
        <v>16</v>
      </c>
      <c r="D37" s="76">
        <v>1</v>
      </c>
      <c r="E37" s="76">
        <v>0</v>
      </c>
      <c r="F37" s="91">
        <v>2</v>
      </c>
      <c r="G37" s="92">
        <v>5</v>
      </c>
      <c r="H37" s="92">
        <v>4</v>
      </c>
      <c r="I37" s="92">
        <v>1</v>
      </c>
      <c r="J37" s="93">
        <v>3</v>
      </c>
      <c r="M37" s="6"/>
      <c r="N37" s="6"/>
      <c r="O37" s="6"/>
      <c r="Q37" s="61"/>
      <c r="R37" s="61"/>
      <c r="S37" s="61"/>
      <c r="T37" s="61"/>
    </row>
    <row r="38" ht="6.75" customHeight="1"/>
    <row r="39" ht="15">
      <c r="B39" s="57" t="s">
        <v>141</v>
      </c>
    </row>
    <row r="40" ht="12.75">
      <c r="C40" s="31"/>
    </row>
  </sheetData>
  <sheetProtection/>
  <mergeCells count="2">
    <mergeCell ref="C5:J5"/>
    <mergeCell ref="C7:J7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&amp;CIII-1-22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V39"/>
  <sheetViews>
    <sheetView showGridLines="0" workbookViewId="0" topLeftCell="M1">
      <selection activeCell="M1" sqref="M1"/>
    </sheetView>
  </sheetViews>
  <sheetFormatPr defaultColWidth="9.140625" defaultRowHeight="12.75"/>
  <cols>
    <col min="1" max="1" width="1.7109375" style="1" customWidth="1"/>
    <col min="2" max="2" width="15.7109375" style="1" customWidth="1"/>
    <col min="3" max="10" width="9.7109375" style="1" customWidth="1"/>
    <col min="11" max="11" width="2.140625" style="1" customWidth="1"/>
    <col min="12" max="12" width="20.7109375" style="1" customWidth="1"/>
    <col min="13" max="13" width="1.7109375" style="1" customWidth="1"/>
    <col min="14" max="14" width="15.7109375" style="1" customWidth="1"/>
    <col min="15" max="22" width="9.7109375" style="1" customWidth="1"/>
    <col min="23" max="23" width="2.140625" style="1" customWidth="1"/>
    <col min="24" max="16384" width="9.140625" style="1" customWidth="1"/>
  </cols>
  <sheetData>
    <row r="1" spans="1:18" ht="15" customHeight="1">
      <c r="A1" s="7"/>
      <c r="B1" s="7"/>
      <c r="C1" s="7"/>
      <c r="D1" s="7"/>
      <c r="E1" s="7"/>
      <c r="F1" s="7"/>
      <c r="M1" s="7"/>
      <c r="N1" s="7"/>
      <c r="O1" s="7"/>
      <c r="P1" s="7"/>
      <c r="Q1" s="7"/>
      <c r="R1" s="7"/>
    </row>
    <row r="2" spans="1:18" ht="15" customHeight="1">
      <c r="A2" s="7"/>
      <c r="B2" s="48" t="s">
        <v>107</v>
      </c>
      <c r="C2" s="48"/>
      <c r="D2" s="48"/>
      <c r="E2" s="48"/>
      <c r="F2" s="48"/>
      <c r="M2" s="7"/>
      <c r="N2" s="48" t="s">
        <v>121</v>
      </c>
      <c r="O2" s="48"/>
      <c r="P2" s="48"/>
      <c r="Q2" s="48"/>
      <c r="R2" s="48"/>
    </row>
    <row r="3" spans="1:18" ht="15" customHeight="1">
      <c r="A3" s="7"/>
      <c r="B3" s="48" t="s">
        <v>164</v>
      </c>
      <c r="C3" s="48"/>
      <c r="D3" s="48"/>
      <c r="E3" s="48"/>
      <c r="F3" s="48"/>
      <c r="M3" s="7"/>
      <c r="N3" s="48" t="s">
        <v>164</v>
      </c>
      <c r="O3" s="48"/>
      <c r="P3" s="48"/>
      <c r="Q3" s="48"/>
      <c r="R3" s="48"/>
    </row>
    <row r="4" spans="1:18" ht="15" customHeight="1">
      <c r="A4" s="7"/>
      <c r="B4" s="48"/>
      <c r="C4" s="48"/>
      <c r="D4" s="48"/>
      <c r="E4" s="48"/>
      <c r="F4" s="48"/>
      <c r="M4" s="7"/>
      <c r="N4" s="48"/>
      <c r="O4" s="48"/>
      <c r="P4" s="48"/>
      <c r="Q4" s="48"/>
      <c r="R4" s="48"/>
    </row>
    <row r="5" spans="1:22" ht="15" customHeight="1">
      <c r="A5" s="7"/>
      <c r="B5" s="22"/>
      <c r="C5" s="105" t="s">
        <v>98</v>
      </c>
      <c r="D5" s="106"/>
      <c r="E5" s="106"/>
      <c r="F5" s="106"/>
      <c r="G5" s="106"/>
      <c r="H5" s="106"/>
      <c r="I5" s="106"/>
      <c r="J5" s="107"/>
      <c r="M5" s="7"/>
      <c r="N5" s="22"/>
      <c r="O5" s="105" t="s">
        <v>98</v>
      </c>
      <c r="P5" s="106"/>
      <c r="Q5" s="106"/>
      <c r="R5" s="106"/>
      <c r="S5" s="106"/>
      <c r="T5" s="106"/>
      <c r="U5" s="106"/>
      <c r="V5" s="107"/>
    </row>
    <row r="6" spans="1:22" ht="43.5" customHeight="1">
      <c r="A6" s="7"/>
      <c r="B6" s="20" t="s">
        <v>5</v>
      </c>
      <c r="C6" s="49" t="s">
        <v>20</v>
      </c>
      <c r="D6" s="50">
        <v>2011</v>
      </c>
      <c r="E6" s="50">
        <v>2010</v>
      </c>
      <c r="F6" s="50">
        <v>2009</v>
      </c>
      <c r="G6" s="50" t="s">
        <v>95</v>
      </c>
      <c r="H6" s="50" t="s">
        <v>96</v>
      </c>
      <c r="I6" s="50" t="s">
        <v>97</v>
      </c>
      <c r="J6" s="98" t="s">
        <v>99</v>
      </c>
      <c r="M6" s="7"/>
      <c r="N6" s="20" t="s">
        <v>5</v>
      </c>
      <c r="O6" s="49" t="s">
        <v>20</v>
      </c>
      <c r="P6" s="50">
        <v>2011</v>
      </c>
      <c r="Q6" s="50">
        <v>2010</v>
      </c>
      <c r="R6" s="50">
        <v>2009</v>
      </c>
      <c r="S6" s="50" t="s">
        <v>95</v>
      </c>
      <c r="T6" s="50" t="s">
        <v>96</v>
      </c>
      <c r="U6" s="50" t="s">
        <v>97</v>
      </c>
      <c r="V6" s="98" t="s">
        <v>140</v>
      </c>
    </row>
    <row r="7" spans="1:22" ht="15" customHeight="1">
      <c r="A7" s="7"/>
      <c r="B7" s="21"/>
      <c r="C7" s="108" t="s">
        <v>16</v>
      </c>
      <c r="D7" s="109"/>
      <c r="E7" s="109"/>
      <c r="F7" s="109"/>
      <c r="G7" s="109"/>
      <c r="H7" s="109"/>
      <c r="I7" s="109"/>
      <c r="J7" s="110"/>
      <c r="M7" s="7"/>
      <c r="N7" s="21"/>
      <c r="O7" s="108" t="s">
        <v>108</v>
      </c>
      <c r="P7" s="109"/>
      <c r="Q7" s="109"/>
      <c r="R7" s="109"/>
      <c r="S7" s="109"/>
      <c r="T7" s="109"/>
      <c r="U7" s="109"/>
      <c r="V7" s="110"/>
    </row>
    <row r="8" spans="1:22" ht="6.75" customHeight="1">
      <c r="A8" s="7"/>
      <c r="B8" s="16"/>
      <c r="C8" s="6"/>
      <c r="D8" s="6"/>
      <c r="E8" s="6"/>
      <c r="F8" s="25"/>
      <c r="G8" s="26"/>
      <c r="H8" s="26"/>
      <c r="I8" s="26"/>
      <c r="J8" s="27"/>
      <c r="M8" s="7"/>
      <c r="N8" s="16"/>
      <c r="O8" s="6"/>
      <c r="P8" s="6"/>
      <c r="Q8" s="6"/>
      <c r="R8" s="25"/>
      <c r="S8" s="26"/>
      <c r="T8" s="26"/>
      <c r="U8" s="26"/>
      <c r="V8" s="27"/>
    </row>
    <row r="9" spans="1:22" ht="15">
      <c r="A9" s="7"/>
      <c r="B9" s="16" t="s">
        <v>20</v>
      </c>
      <c r="C9" s="6">
        <f>SUM(C11:C25)</f>
        <v>31745</v>
      </c>
      <c r="D9" s="6">
        <f>SUM(D11:D25)</f>
        <v>1757</v>
      </c>
      <c r="E9" s="6">
        <f aca="true" t="shared" si="0" ref="E9:J9">SUM(E11:E25)</f>
        <v>5130</v>
      </c>
      <c r="F9" s="6">
        <f t="shared" si="0"/>
        <v>3552</v>
      </c>
      <c r="G9" s="6">
        <f t="shared" si="0"/>
        <v>9689</v>
      </c>
      <c r="H9" s="6">
        <f t="shared" si="0"/>
        <v>5211</v>
      </c>
      <c r="I9" s="6">
        <f t="shared" si="0"/>
        <v>3139</v>
      </c>
      <c r="J9" s="30">
        <f t="shared" si="0"/>
        <v>3267</v>
      </c>
      <c r="M9" s="7"/>
      <c r="N9" s="16" t="s">
        <v>20</v>
      </c>
      <c r="O9" s="37">
        <f>C9/$C$9*100</f>
        <v>100</v>
      </c>
      <c r="P9" s="37">
        <f aca="true" t="shared" si="1" ref="P9:V9">D9/$C$9*100</f>
        <v>5.534729878721058</v>
      </c>
      <c r="Q9" s="37">
        <f t="shared" si="1"/>
        <v>16.160025200819025</v>
      </c>
      <c r="R9" s="37">
        <f t="shared" si="1"/>
        <v>11.189163647818553</v>
      </c>
      <c r="S9" s="37">
        <f t="shared" si="1"/>
        <v>30.521341943613166</v>
      </c>
      <c r="T9" s="37">
        <f t="shared" si="1"/>
        <v>16.415183493463537</v>
      </c>
      <c r="U9" s="37">
        <f t="shared" si="1"/>
        <v>9.88817136556938</v>
      </c>
      <c r="V9" s="38">
        <f t="shared" si="1"/>
        <v>10.291384469995275</v>
      </c>
    </row>
    <row r="10" spans="1:22" ht="6.75" customHeight="1">
      <c r="A10" s="7"/>
      <c r="B10" s="16"/>
      <c r="C10" s="6"/>
      <c r="D10" s="6"/>
      <c r="E10" s="6"/>
      <c r="F10" s="23"/>
      <c r="G10" s="24"/>
      <c r="H10" s="24"/>
      <c r="I10" s="24"/>
      <c r="J10" s="29"/>
      <c r="M10" s="7"/>
      <c r="N10" s="16"/>
      <c r="O10" s="6"/>
      <c r="P10" s="6"/>
      <c r="Q10" s="6"/>
      <c r="R10" s="23"/>
      <c r="S10" s="24"/>
      <c r="T10" s="24"/>
      <c r="U10" s="24"/>
      <c r="V10" s="29"/>
    </row>
    <row r="11" spans="1:22" ht="15">
      <c r="A11" s="7"/>
      <c r="B11" s="16" t="s">
        <v>9</v>
      </c>
      <c r="C11" s="6">
        <f>SUM(D11:J11)</f>
        <v>14428</v>
      </c>
      <c r="D11" s="6">
        <v>979</v>
      </c>
      <c r="E11" s="6">
        <v>2664</v>
      </c>
      <c r="F11" s="6">
        <v>1715</v>
      </c>
      <c r="G11" s="6">
        <v>4320</v>
      </c>
      <c r="H11" s="6">
        <v>2201</v>
      </c>
      <c r="I11" s="6">
        <v>1221</v>
      </c>
      <c r="J11" s="30">
        <v>1328</v>
      </c>
      <c r="M11" s="7"/>
      <c r="N11" s="16" t="s">
        <v>9</v>
      </c>
      <c r="O11" s="37">
        <f aca="true" t="shared" si="2" ref="O11:O25">C11/$C$9*100</f>
        <v>45.44967711450622</v>
      </c>
      <c r="P11" s="37">
        <f aca="true" t="shared" si="3" ref="P11:P25">D11/$C$9*100</f>
        <v>3.0839502283824225</v>
      </c>
      <c r="Q11" s="37">
        <f aca="true" t="shared" si="4" ref="Q11:Q25">E11/$C$9*100</f>
        <v>8.391872735863917</v>
      </c>
      <c r="R11" s="37">
        <f aca="true" t="shared" si="5" ref="R11:R25">F11/$C$9*100</f>
        <v>5.402425578831313</v>
      </c>
      <c r="S11" s="37">
        <f aca="true" t="shared" si="6" ref="S11:S25">G11/$C$9*100</f>
        <v>13.608442274373916</v>
      </c>
      <c r="T11" s="37">
        <f aca="true" t="shared" si="7" ref="T11:T25">H11/$C$9*100</f>
        <v>6.933375334698377</v>
      </c>
      <c r="U11" s="37">
        <f aca="true" t="shared" si="8" ref="U11:U25">I11/$C$9*100</f>
        <v>3.846275003937628</v>
      </c>
      <c r="V11" s="38">
        <f aca="true" t="shared" si="9" ref="V11:V25">J11/$C$9*100</f>
        <v>4.183335958418648</v>
      </c>
    </row>
    <row r="12" spans="1:22" ht="15">
      <c r="A12" s="7"/>
      <c r="B12" s="16">
        <v>2</v>
      </c>
      <c r="C12" s="6">
        <f aca="true" t="shared" si="10" ref="C12:C25">SUM(D12:J12)</f>
        <v>11799</v>
      </c>
      <c r="D12" s="6">
        <v>593</v>
      </c>
      <c r="E12" s="6">
        <v>1821</v>
      </c>
      <c r="F12" s="6">
        <v>1359</v>
      </c>
      <c r="G12" s="6">
        <v>3735</v>
      </c>
      <c r="H12" s="6">
        <v>2062</v>
      </c>
      <c r="I12" s="6">
        <v>1176</v>
      </c>
      <c r="J12" s="30">
        <v>1053</v>
      </c>
      <c r="M12" s="7"/>
      <c r="N12" s="16">
        <v>2</v>
      </c>
      <c r="O12" s="37">
        <f t="shared" si="2"/>
        <v>37.16805796188376</v>
      </c>
      <c r="P12" s="37">
        <f t="shared" si="3"/>
        <v>1.8680107103480865</v>
      </c>
      <c r="Q12" s="37">
        <f t="shared" si="4"/>
        <v>5.7363364309340055</v>
      </c>
      <c r="R12" s="37">
        <f t="shared" si="5"/>
        <v>4.280989132146795</v>
      </c>
      <c r="S12" s="37">
        <f t="shared" si="6"/>
        <v>11.765632383052449</v>
      </c>
      <c r="T12" s="37">
        <f t="shared" si="7"/>
        <v>6.495511104110883</v>
      </c>
      <c r="U12" s="37">
        <f t="shared" si="8"/>
        <v>3.7045203969129</v>
      </c>
      <c r="V12" s="38">
        <f t="shared" si="9"/>
        <v>3.3170578043786425</v>
      </c>
    </row>
    <row r="13" spans="1:22" ht="15">
      <c r="A13" s="7"/>
      <c r="B13" s="16">
        <v>3</v>
      </c>
      <c r="C13" s="6">
        <f t="shared" si="10"/>
        <v>2670</v>
      </c>
      <c r="D13" s="6">
        <v>100</v>
      </c>
      <c r="E13" s="6">
        <v>363</v>
      </c>
      <c r="F13" s="6">
        <v>262</v>
      </c>
      <c r="G13" s="6">
        <v>832</v>
      </c>
      <c r="H13" s="6">
        <v>448</v>
      </c>
      <c r="I13" s="6">
        <v>345</v>
      </c>
      <c r="J13" s="30">
        <v>320</v>
      </c>
      <c r="M13" s="7"/>
      <c r="N13" s="16">
        <v>3</v>
      </c>
      <c r="O13" s="37">
        <f t="shared" si="2"/>
        <v>8.41077335013388</v>
      </c>
      <c r="P13" s="37">
        <f t="shared" si="3"/>
        <v>0.3150102378327296</v>
      </c>
      <c r="Q13" s="37">
        <f t="shared" si="4"/>
        <v>1.1434871633328083</v>
      </c>
      <c r="R13" s="37">
        <f t="shared" si="5"/>
        <v>0.8253268231217515</v>
      </c>
      <c r="S13" s="37">
        <f t="shared" si="6"/>
        <v>2.6208851787683103</v>
      </c>
      <c r="T13" s="37">
        <f t="shared" si="7"/>
        <v>1.4112458654906286</v>
      </c>
      <c r="U13" s="37">
        <f t="shared" si="8"/>
        <v>1.086785320522917</v>
      </c>
      <c r="V13" s="38">
        <f t="shared" si="9"/>
        <v>1.0080327610647346</v>
      </c>
    </row>
    <row r="14" spans="1:22" ht="15">
      <c r="A14" s="7"/>
      <c r="B14" s="16">
        <v>4</v>
      </c>
      <c r="C14" s="6">
        <f t="shared" si="10"/>
        <v>1026</v>
      </c>
      <c r="D14" s="6">
        <v>42</v>
      </c>
      <c r="E14" s="6">
        <v>126</v>
      </c>
      <c r="F14" s="6">
        <v>102</v>
      </c>
      <c r="G14" s="6">
        <v>300</v>
      </c>
      <c r="H14" s="6">
        <v>192</v>
      </c>
      <c r="I14" s="6">
        <v>132</v>
      </c>
      <c r="J14" s="30">
        <v>132</v>
      </c>
      <c r="M14" s="7"/>
      <c r="N14" s="16">
        <v>4</v>
      </c>
      <c r="O14" s="37">
        <f t="shared" si="2"/>
        <v>3.232005040163805</v>
      </c>
      <c r="P14" s="37">
        <f t="shared" si="3"/>
        <v>0.1323042998897464</v>
      </c>
      <c r="Q14" s="37">
        <f t="shared" si="4"/>
        <v>0.39691289966923926</v>
      </c>
      <c r="R14" s="37">
        <f t="shared" si="5"/>
        <v>0.3213104425893841</v>
      </c>
      <c r="S14" s="37">
        <f t="shared" si="6"/>
        <v>0.9450307134981887</v>
      </c>
      <c r="T14" s="37">
        <f t="shared" si="7"/>
        <v>0.6048196566388409</v>
      </c>
      <c r="U14" s="37">
        <f t="shared" si="8"/>
        <v>0.415813513939203</v>
      </c>
      <c r="V14" s="38">
        <f t="shared" si="9"/>
        <v>0.415813513939203</v>
      </c>
    </row>
    <row r="15" spans="1:22" ht="15">
      <c r="A15" s="7"/>
      <c r="B15" s="16" t="s">
        <v>21</v>
      </c>
      <c r="C15" s="6">
        <f t="shared" si="10"/>
        <v>472</v>
      </c>
      <c r="D15" s="6">
        <v>14</v>
      </c>
      <c r="E15" s="6">
        <v>44</v>
      </c>
      <c r="F15" s="6">
        <v>37</v>
      </c>
      <c r="G15" s="6">
        <v>148</v>
      </c>
      <c r="H15" s="6">
        <v>111</v>
      </c>
      <c r="I15" s="6">
        <v>53</v>
      </c>
      <c r="J15" s="30">
        <v>65</v>
      </c>
      <c r="M15" s="7"/>
      <c r="N15" s="16" t="s">
        <v>21</v>
      </c>
      <c r="O15" s="37">
        <f t="shared" si="2"/>
        <v>1.4868483225704836</v>
      </c>
      <c r="P15" s="37">
        <f t="shared" si="3"/>
        <v>0.04410143329658214</v>
      </c>
      <c r="Q15" s="37">
        <f t="shared" si="4"/>
        <v>0.138604504646401</v>
      </c>
      <c r="R15" s="37">
        <f t="shared" si="5"/>
        <v>0.11655378799810993</v>
      </c>
      <c r="S15" s="37">
        <f t="shared" si="6"/>
        <v>0.46621515199243974</v>
      </c>
      <c r="T15" s="37">
        <f t="shared" si="7"/>
        <v>0.3496613639943298</v>
      </c>
      <c r="U15" s="37">
        <f t="shared" si="8"/>
        <v>0.16695542605134667</v>
      </c>
      <c r="V15" s="38">
        <f t="shared" si="9"/>
        <v>0.20475665459127423</v>
      </c>
    </row>
    <row r="16" spans="1:22" ht="15">
      <c r="A16" s="7"/>
      <c r="B16" s="16" t="s">
        <v>22</v>
      </c>
      <c r="C16" s="6">
        <f t="shared" si="10"/>
        <v>275</v>
      </c>
      <c r="D16" s="6">
        <v>7</v>
      </c>
      <c r="E16" s="6">
        <v>26</v>
      </c>
      <c r="F16" s="6">
        <v>17</v>
      </c>
      <c r="G16" s="6">
        <v>86</v>
      </c>
      <c r="H16" s="6">
        <v>53</v>
      </c>
      <c r="I16" s="6">
        <v>44</v>
      </c>
      <c r="J16" s="30">
        <v>42</v>
      </c>
      <c r="M16" s="7"/>
      <c r="N16" s="16" t="s">
        <v>22</v>
      </c>
      <c r="O16" s="37">
        <f t="shared" si="2"/>
        <v>0.8662781540400063</v>
      </c>
      <c r="P16" s="37">
        <f t="shared" si="3"/>
        <v>0.02205071664829107</v>
      </c>
      <c r="Q16" s="37">
        <f t="shared" si="4"/>
        <v>0.0819026618365097</v>
      </c>
      <c r="R16" s="37">
        <f t="shared" si="5"/>
        <v>0.05355174043156402</v>
      </c>
      <c r="S16" s="37">
        <f t="shared" si="6"/>
        <v>0.2709088045361474</v>
      </c>
      <c r="T16" s="37">
        <f t="shared" si="7"/>
        <v>0.16695542605134667</v>
      </c>
      <c r="U16" s="37">
        <f t="shared" si="8"/>
        <v>0.138604504646401</v>
      </c>
      <c r="V16" s="38">
        <f t="shared" si="9"/>
        <v>0.1323042998897464</v>
      </c>
    </row>
    <row r="17" spans="1:22" ht="15">
      <c r="A17" s="7"/>
      <c r="B17" s="16" t="s">
        <v>23</v>
      </c>
      <c r="C17" s="6">
        <f t="shared" si="10"/>
        <v>208</v>
      </c>
      <c r="D17" s="6">
        <v>6</v>
      </c>
      <c r="E17" s="6">
        <v>26</v>
      </c>
      <c r="F17" s="6">
        <v>10</v>
      </c>
      <c r="G17" s="6">
        <v>72</v>
      </c>
      <c r="H17" s="6">
        <v>32</v>
      </c>
      <c r="I17" s="6">
        <v>22</v>
      </c>
      <c r="J17" s="30">
        <v>40</v>
      </c>
      <c r="M17" s="7"/>
      <c r="N17" s="16" t="s">
        <v>23</v>
      </c>
      <c r="O17" s="37">
        <f t="shared" si="2"/>
        <v>0.6552212946920776</v>
      </c>
      <c r="P17" s="37">
        <f t="shared" si="3"/>
        <v>0.018900614269963777</v>
      </c>
      <c r="Q17" s="37">
        <f t="shared" si="4"/>
        <v>0.0819026618365097</v>
      </c>
      <c r="R17" s="37">
        <f t="shared" si="5"/>
        <v>0.031501023783272956</v>
      </c>
      <c r="S17" s="37">
        <f t="shared" si="6"/>
        <v>0.22680737123956526</v>
      </c>
      <c r="T17" s="37">
        <f t="shared" si="7"/>
        <v>0.10080327610647345</v>
      </c>
      <c r="U17" s="37">
        <f t="shared" si="8"/>
        <v>0.0693022523232005</v>
      </c>
      <c r="V17" s="38">
        <f t="shared" si="9"/>
        <v>0.12600409513309183</v>
      </c>
    </row>
    <row r="18" spans="1:22" ht="15">
      <c r="A18" s="7"/>
      <c r="B18" s="16" t="s">
        <v>24</v>
      </c>
      <c r="C18" s="6">
        <f t="shared" si="10"/>
        <v>149</v>
      </c>
      <c r="D18" s="6">
        <v>1</v>
      </c>
      <c r="E18" s="6">
        <v>12</v>
      </c>
      <c r="F18" s="6">
        <v>10</v>
      </c>
      <c r="G18" s="6">
        <v>33</v>
      </c>
      <c r="H18" s="6">
        <v>21</v>
      </c>
      <c r="I18" s="6">
        <v>36</v>
      </c>
      <c r="J18" s="30">
        <v>36</v>
      </c>
      <c r="M18" s="7"/>
      <c r="N18" s="16" t="s">
        <v>24</v>
      </c>
      <c r="O18" s="37">
        <f t="shared" si="2"/>
        <v>0.46936525437076704</v>
      </c>
      <c r="P18" s="37">
        <f t="shared" si="3"/>
        <v>0.0031501023783272954</v>
      </c>
      <c r="Q18" s="37">
        <f t="shared" si="4"/>
        <v>0.03780122853992755</v>
      </c>
      <c r="R18" s="37">
        <f t="shared" si="5"/>
        <v>0.031501023783272956</v>
      </c>
      <c r="S18" s="37">
        <f t="shared" si="6"/>
        <v>0.10395337848480075</v>
      </c>
      <c r="T18" s="37">
        <f t="shared" si="7"/>
        <v>0.0661521499448732</v>
      </c>
      <c r="U18" s="37">
        <f t="shared" si="8"/>
        <v>0.11340368561978263</v>
      </c>
      <c r="V18" s="38">
        <f t="shared" si="9"/>
        <v>0.11340368561978263</v>
      </c>
    </row>
    <row r="19" spans="1:22" ht="15">
      <c r="A19" s="7"/>
      <c r="B19" s="16" t="s">
        <v>25</v>
      </c>
      <c r="C19" s="6">
        <f t="shared" si="10"/>
        <v>89</v>
      </c>
      <c r="D19" s="6">
        <v>0</v>
      </c>
      <c r="E19" s="6">
        <v>12</v>
      </c>
      <c r="F19" s="6">
        <v>9</v>
      </c>
      <c r="G19" s="6">
        <v>12</v>
      </c>
      <c r="H19" s="6">
        <v>16</v>
      </c>
      <c r="I19" s="6">
        <v>16</v>
      </c>
      <c r="J19" s="30">
        <v>24</v>
      </c>
      <c r="M19" s="7"/>
      <c r="N19" s="16" t="s">
        <v>25</v>
      </c>
      <c r="O19" s="37">
        <f t="shared" si="2"/>
        <v>0.2803591116711293</v>
      </c>
      <c r="P19" s="37">
        <f t="shared" si="3"/>
        <v>0</v>
      </c>
      <c r="Q19" s="37">
        <f t="shared" si="4"/>
        <v>0.03780122853992755</v>
      </c>
      <c r="R19" s="37">
        <f t="shared" si="5"/>
        <v>0.028350921404945658</v>
      </c>
      <c r="S19" s="37">
        <f t="shared" si="6"/>
        <v>0.03780122853992755</v>
      </c>
      <c r="T19" s="37">
        <f t="shared" si="7"/>
        <v>0.050401638053236726</v>
      </c>
      <c r="U19" s="37">
        <f t="shared" si="8"/>
        <v>0.050401638053236726</v>
      </c>
      <c r="V19" s="38">
        <f t="shared" si="9"/>
        <v>0.0756024570798551</v>
      </c>
    </row>
    <row r="20" spans="1:22" ht="15">
      <c r="A20" s="7"/>
      <c r="B20" s="16" t="s">
        <v>0</v>
      </c>
      <c r="C20" s="6">
        <f t="shared" si="10"/>
        <v>411</v>
      </c>
      <c r="D20" s="6">
        <v>12</v>
      </c>
      <c r="E20" s="6">
        <v>25</v>
      </c>
      <c r="F20" s="6">
        <v>21</v>
      </c>
      <c r="G20" s="6">
        <v>103</v>
      </c>
      <c r="H20" s="6">
        <v>52</v>
      </c>
      <c r="I20" s="6">
        <v>64</v>
      </c>
      <c r="J20" s="30">
        <v>134</v>
      </c>
      <c r="M20" s="7"/>
      <c r="N20" s="16" t="s">
        <v>0</v>
      </c>
      <c r="O20" s="37">
        <f t="shared" si="2"/>
        <v>1.2946920774925186</v>
      </c>
      <c r="P20" s="37">
        <f t="shared" si="3"/>
        <v>0.03780122853992755</v>
      </c>
      <c r="Q20" s="37">
        <f t="shared" si="4"/>
        <v>0.0787525594581824</v>
      </c>
      <c r="R20" s="37">
        <f t="shared" si="5"/>
        <v>0.0661521499448732</v>
      </c>
      <c r="S20" s="37">
        <f t="shared" si="6"/>
        <v>0.32446054496771143</v>
      </c>
      <c r="T20" s="37">
        <f t="shared" si="7"/>
        <v>0.1638053236730194</v>
      </c>
      <c r="U20" s="37">
        <f t="shared" si="8"/>
        <v>0.2016065522129469</v>
      </c>
      <c r="V20" s="38">
        <f t="shared" si="9"/>
        <v>0.4221137186958576</v>
      </c>
    </row>
    <row r="21" spans="1:22" ht="15">
      <c r="A21" s="7"/>
      <c r="B21" s="16" t="s">
        <v>1</v>
      </c>
      <c r="C21" s="6">
        <f t="shared" si="10"/>
        <v>171</v>
      </c>
      <c r="D21" s="6">
        <v>1</v>
      </c>
      <c r="E21" s="6">
        <v>8</v>
      </c>
      <c r="F21" s="6">
        <v>8</v>
      </c>
      <c r="G21" s="6">
        <v>38</v>
      </c>
      <c r="H21" s="6">
        <v>18</v>
      </c>
      <c r="I21" s="6">
        <v>28</v>
      </c>
      <c r="J21" s="30">
        <v>70</v>
      </c>
      <c r="M21" s="7"/>
      <c r="N21" s="16" t="s">
        <v>1</v>
      </c>
      <c r="O21" s="37">
        <f t="shared" si="2"/>
        <v>0.5386675066939676</v>
      </c>
      <c r="P21" s="37">
        <f t="shared" si="3"/>
        <v>0.0031501023783272954</v>
      </c>
      <c r="Q21" s="37">
        <f t="shared" si="4"/>
        <v>0.025200819026618363</v>
      </c>
      <c r="R21" s="37">
        <f t="shared" si="5"/>
        <v>0.025200819026618363</v>
      </c>
      <c r="S21" s="37">
        <f t="shared" si="6"/>
        <v>0.11970389037643722</v>
      </c>
      <c r="T21" s="37">
        <f t="shared" si="7"/>
        <v>0.056701842809891316</v>
      </c>
      <c r="U21" s="37">
        <f t="shared" si="8"/>
        <v>0.08820286659316429</v>
      </c>
      <c r="V21" s="38">
        <f t="shared" si="9"/>
        <v>0.2205071664829107</v>
      </c>
    </row>
    <row r="22" spans="1:22" ht="15">
      <c r="A22" s="7"/>
      <c r="B22" s="16" t="s">
        <v>2</v>
      </c>
      <c r="C22" s="6">
        <f t="shared" si="10"/>
        <v>31</v>
      </c>
      <c r="D22" s="6">
        <v>1</v>
      </c>
      <c r="E22" s="6">
        <v>3</v>
      </c>
      <c r="F22" s="6">
        <v>0</v>
      </c>
      <c r="G22" s="6">
        <v>5</v>
      </c>
      <c r="H22" s="6">
        <v>1</v>
      </c>
      <c r="I22" s="6">
        <v>1</v>
      </c>
      <c r="J22" s="30">
        <v>20</v>
      </c>
      <c r="M22" s="7"/>
      <c r="N22" s="16" t="s">
        <v>2</v>
      </c>
      <c r="O22" s="37">
        <f t="shared" si="2"/>
        <v>0.09765317372814616</v>
      </c>
      <c r="P22" s="37">
        <f t="shared" si="3"/>
        <v>0.0031501023783272954</v>
      </c>
      <c r="Q22" s="37">
        <f t="shared" si="4"/>
        <v>0.009450307134981888</v>
      </c>
      <c r="R22" s="37">
        <f t="shared" si="5"/>
        <v>0</v>
      </c>
      <c r="S22" s="37">
        <f t="shared" si="6"/>
        <v>0.015750511891636478</v>
      </c>
      <c r="T22" s="37">
        <f t="shared" si="7"/>
        <v>0.0031501023783272954</v>
      </c>
      <c r="U22" s="37">
        <f t="shared" si="8"/>
        <v>0.0031501023783272954</v>
      </c>
      <c r="V22" s="38">
        <f t="shared" si="9"/>
        <v>0.06300204756654591</v>
      </c>
    </row>
    <row r="23" spans="1:22" ht="15">
      <c r="A23" s="7"/>
      <c r="B23" s="16" t="s">
        <v>3</v>
      </c>
      <c r="C23" s="6">
        <f t="shared" si="10"/>
        <v>12</v>
      </c>
      <c r="D23" s="6">
        <v>1</v>
      </c>
      <c r="E23" s="6">
        <v>0</v>
      </c>
      <c r="F23" s="6">
        <v>1</v>
      </c>
      <c r="G23" s="6">
        <v>4</v>
      </c>
      <c r="H23" s="6">
        <v>2</v>
      </c>
      <c r="I23" s="6">
        <v>1</v>
      </c>
      <c r="J23" s="30">
        <v>3</v>
      </c>
      <c r="M23" s="7"/>
      <c r="N23" s="16" t="s">
        <v>3</v>
      </c>
      <c r="O23" s="37">
        <f t="shared" si="2"/>
        <v>0.03780122853992755</v>
      </c>
      <c r="P23" s="37">
        <f t="shared" si="3"/>
        <v>0.0031501023783272954</v>
      </c>
      <c r="Q23" s="37">
        <f t="shared" si="4"/>
        <v>0</v>
      </c>
      <c r="R23" s="37">
        <f t="shared" si="5"/>
        <v>0.0031501023783272954</v>
      </c>
      <c r="S23" s="37">
        <f t="shared" si="6"/>
        <v>0.012600409513309182</v>
      </c>
      <c r="T23" s="37">
        <f t="shared" si="7"/>
        <v>0.006300204756654591</v>
      </c>
      <c r="U23" s="37">
        <f t="shared" si="8"/>
        <v>0.0031501023783272954</v>
      </c>
      <c r="V23" s="38">
        <f t="shared" si="9"/>
        <v>0.009450307134981888</v>
      </c>
    </row>
    <row r="24" spans="1:22" ht="15">
      <c r="A24" s="7"/>
      <c r="B24" s="16" t="s">
        <v>4</v>
      </c>
      <c r="C24" s="6">
        <f t="shared" si="10"/>
        <v>2</v>
      </c>
      <c r="D24" s="6">
        <v>0</v>
      </c>
      <c r="E24" s="6">
        <v>0</v>
      </c>
      <c r="F24" s="6">
        <v>1</v>
      </c>
      <c r="G24" s="6">
        <v>1</v>
      </c>
      <c r="H24" s="6">
        <v>0</v>
      </c>
      <c r="I24" s="6">
        <v>0</v>
      </c>
      <c r="J24" s="30">
        <v>0</v>
      </c>
      <c r="M24" s="7"/>
      <c r="N24" s="16" t="s">
        <v>4</v>
      </c>
      <c r="O24" s="37">
        <f t="shared" si="2"/>
        <v>0.006300204756654591</v>
      </c>
      <c r="P24" s="37">
        <f t="shared" si="3"/>
        <v>0</v>
      </c>
      <c r="Q24" s="37">
        <f t="shared" si="4"/>
        <v>0</v>
      </c>
      <c r="R24" s="37">
        <f t="shared" si="5"/>
        <v>0.0031501023783272954</v>
      </c>
      <c r="S24" s="37">
        <f t="shared" si="6"/>
        <v>0.0031501023783272954</v>
      </c>
      <c r="T24" s="37">
        <f t="shared" si="7"/>
        <v>0</v>
      </c>
      <c r="U24" s="37">
        <f t="shared" si="8"/>
        <v>0</v>
      </c>
      <c r="V24" s="38">
        <f t="shared" si="9"/>
        <v>0</v>
      </c>
    </row>
    <row r="25" spans="1:22" ht="15">
      <c r="A25" s="7"/>
      <c r="B25" s="16" t="s">
        <v>19</v>
      </c>
      <c r="C25" s="6">
        <f t="shared" si="10"/>
        <v>2</v>
      </c>
      <c r="D25" s="6">
        <v>0</v>
      </c>
      <c r="E25" s="6">
        <v>0</v>
      </c>
      <c r="F25" s="6">
        <v>0</v>
      </c>
      <c r="G25" s="6">
        <v>0</v>
      </c>
      <c r="H25" s="6">
        <v>2</v>
      </c>
      <c r="I25" s="6">
        <v>0</v>
      </c>
      <c r="J25" s="30">
        <v>0</v>
      </c>
      <c r="M25" s="7"/>
      <c r="N25" s="16" t="s">
        <v>19</v>
      </c>
      <c r="O25" s="37">
        <f t="shared" si="2"/>
        <v>0.006300204756654591</v>
      </c>
      <c r="P25" s="37">
        <f t="shared" si="3"/>
        <v>0</v>
      </c>
      <c r="Q25" s="37">
        <f t="shared" si="4"/>
        <v>0</v>
      </c>
      <c r="R25" s="37">
        <f t="shared" si="5"/>
        <v>0</v>
      </c>
      <c r="S25" s="37">
        <f t="shared" si="6"/>
        <v>0</v>
      </c>
      <c r="T25" s="37">
        <f t="shared" si="7"/>
        <v>0.006300204756654591</v>
      </c>
      <c r="U25" s="37">
        <f t="shared" si="8"/>
        <v>0</v>
      </c>
      <c r="V25" s="38">
        <f t="shared" si="9"/>
        <v>0</v>
      </c>
    </row>
    <row r="26" spans="1:22" ht="6.75" customHeight="1">
      <c r="A26" s="7"/>
      <c r="B26" s="16"/>
      <c r="C26" s="6"/>
      <c r="D26" s="6"/>
      <c r="E26" s="6"/>
      <c r="F26" s="23"/>
      <c r="G26" s="24"/>
      <c r="H26" s="24"/>
      <c r="I26" s="24"/>
      <c r="J26" s="29"/>
      <c r="M26" s="7"/>
      <c r="N26" s="16"/>
      <c r="O26" s="6"/>
      <c r="P26" s="6"/>
      <c r="Q26" s="6"/>
      <c r="R26" s="23"/>
      <c r="S26" s="24"/>
      <c r="T26" s="24"/>
      <c r="U26" s="24"/>
      <c r="V26" s="29"/>
    </row>
    <row r="27" spans="1:22" ht="16.5" customHeight="1">
      <c r="A27" s="7"/>
      <c r="B27" s="43" t="s">
        <v>10</v>
      </c>
      <c r="C27" s="6">
        <f aca="true" t="shared" si="11" ref="C27:J27">SUM(C15:C25)</f>
        <v>1822</v>
      </c>
      <c r="D27" s="6">
        <f t="shared" si="11"/>
        <v>43</v>
      </c>
      <c r="E27" s="6">
        <f t="shared" si="11"/>
        <v>156</v>
      </c>
      <c r="F27" s="6">
        <f t="shared" si="11"/>
        <v>114</v>
      </c>
      <c r="G27" s="6">
        <f t="shared" si="11"/>
        <v>502</v>
      </c>
      <c r="H27" s="6">
        <f t="shared" si="11"/>
        <v>308</v>
      </c>
      <c r="I27" s="6">
        <f t="shared" si="11"/>
        <v>265</v>
      </c>
      <c r="J27" s="30">
        <f t="shared" si="11"/>
        <v>434</v>
      </c>
      <c r="M27" s="7"/>
      <c r="N27" s="43" t="s">
        <v>10</v>
      </c>
      <c r="O27" s="37">
        <f aca="true" t="shared" si="12" ref="O27:O32">C27/$C$9*100</f>
        <v>5.739486533312332</v>
      </c>
      <c r="P27" s="37">
        <f aca="true" t="shared" si="13" ref="P27:P32">D27/$C$9*100</f>
        <v>0.1354544022680737</v>
      </c>
      <c r="Q27" s="37">
        <f aca="true" t="shared" si="14" ref="Q27:Q32">E27/$C$9*100</f>
        <v>0.4914159710190581</v>
      </c>
      <c r="R27" s="37">
        <f aca="true" t="shared" si="15" ref="R27:R32">F27/$C$9*100</f>
        <v>0.3591116711293117</v>
      </c>
      <c r="S27" s="37">
        <f aca="true" t="shared" si="16" ref="S27:S32">G27/$C$9*100</f>
        <v>1.5813513939203026</v>
      </c>
      <c r="T27" s="37">
        <f aca="true" t="shared" si="17" ref="T27:T32">H27/$C$9*100</f>
        <v>0.9702315325248071</v>
      </c>
      <c r="U27" s="37">
        <f aca="true" t="shared" si="18" ref="U27:U32">I27/$C$9*100</f>
        <v>0.8347771302567333</v>
      </c>
      <c r="V27" s="38">
        <f aca="true" t="shared" si="19" ref="V27:V32">J27/$C$9*100</f>
        <v>1.3671444321940462</v>
      </c>
    </row>
    <row r="28" spans="1:22" ht="16.5" customHeight="1">
      <c r="A28" s="7"/>
      <c r="B28" s="16" t="s">
        <v>11</v>
      </c>
      <c r="C28" s="6">
        <f aca="true" t="shared" si="20" ref="C28:J28">SUM(C20:C25)</f>
        <v>629</v>
      </c>
      <c r="D28" s="6">
        <f t="shared" si="20"/>
        <v>15</v>
      </c>
      <c r="E28" s="6">
        <f t="shared" si="20"/>
        <v>36</v>
      </c>
      <c r="F28" s="6">
        <f t="shared" si="20"/>
        <v>31</v>
      </c>
      <c r="G28" s="6">
        <f t="shared" si="20"/>
        <v>151</v>
      </c>
      <c r="H28" s="6">
        <f t="shared" si="20"/>
        <v>75</v>
      </c>
      <c r="I28" s="6">
        <f t="shared" si="20"/>
        <v>94</v>
      </c>
      <c r="J28" s="30">
        <f t="shared" si="20"/>
        <v>227</v>
      </c>
      <c r="M28" s="7"/>
      <c r="N28" s="16" t="s">
        <v>11</v>
      </c>
      <c r="O28" s="37">
        <f t="shared" si="12"/>
        <v>1.981414395967869</v>
      </c>
      <c r="P28" s="37">
        <f t="shared" si="13"/>
        <v>0.04725153567490944</v>
      </c>
      <c r="Q28" s="37">
        <f t="shared" si="14"/>
        <v>0.11340368561978263</v>
      </c>
      <c r="R28" s="37">
        <f t="shared" si="15"/>
        <v>0.09765317372814616</v>
      </c>
      <c r="S28" s="37">
        <f t="shared" si="16"/>
        <v>0.47566545912742164</v>
      </c>
      <c r="T28" s="37">
        <f t="shared" si="17"/>
        <v>0.23625767837454717</v>
      </c>
      <c r="U28" s="37">
        <f t="shared" si="18"/>
        <v>0.29610962356276577</v>
      </c>
      <c r="V28" s="38">
        <f t="shared" si="19"/>
        <v>0.7150732398802961</v>
      </c>
    </row>
    <row r="29" spans="1:22" ht="16.5" customHeight="1">
      <c r="A29" s="7"/>
      <c r="B29" s="16" t="s">
        <v>12</v>
      </c>
      <c r="C29" s="6">
        <f aca="true" t="shared" si="21" ref="C29:J29">SUM(C21:C25)</f>
        <v>218</v>
      </c>
      <c r="D29" s="6">
        <f t="shared" si="21"/>
        <v>3</v>
      </c>
      <c r="E29" s="6">
        <f t="shared" si="21"/>
        <v>11</v>
      </c>
      <c r="F29" s="6">
        <f t="shared" si="21"/>
        <v>10</v>
      </c>
      <c r="G29" s="6">
        <f t="shared" si="21"/>
        <v>48</v>
      </c>
      <c r="H29" s="6">
        <f t="shared" si="21"/>
        <v>23</v>
      </c>
      <c r="I29" s="6">
        <f t="shared" si="21"/>
        <v>30</v>
      </c>
      <c r="J29" s="30">
        <f t="shared" si="21"/>
        <v>93</v>
      </c>
      <c r="M29" s="7"/>
      <c r="N29" s="16" t="s">
        <v>12</v>
      </c>
      <c r="O29" s="37">
        <f t="shared" si="12"/>
        <v>0.6867223184753505</v>
      </c>
      <c r="P29" s="37">
        <f t="shared" si="13"/>
        <v>0.009450307134981888</v>
      </c>
      <c r="Q29" s="37">
        <f t="shared" si="14"/>
        <v>0.03465112616160025</v>
      </c>
      <c r="R29" s="37">
        <f t="shared" si="15"/>
        <v>0.031501023783272956</v>
      </c>
      <c r="S29" s="37">
        <f t="shared" si="16"/>
        <v>0.1512049141597102</v>
      </c>
      <c r="T29" s="37">
        <f t="shared" si="17"/>
        <v>0.0724523547015278</v>
      </c>
      <c r="U29" s="37">
        <f t="shared" si="18"/>
        <v>0.09450307134981888</v>
      </c>
      <c r="V29" s="38">
        <f t="shared" si="19"/>
        <v>0.2929595211844385</v>
      </c>
    </row>
    <row r="30" spans="1:22" ht="16.5" customHeight="1">
      <c r="A30" s="7"/>
      <c r="B30" s="16" t="s">
        <v>13</v>
      </c>
      <c r="C30" s="6">
        <f aca="true" t="shared" si="22" ref="C30:J30">SUM(C22:C25)</f>
        <v>47</v>
      </c>
      <c r="D30" s="6">
        <f t="shared" si="22"/>
        <v>2</v>
      </c>
      <c r="E30" s="6">
        <f t="shared" si="22"/>
        <v>3</v>
      </c>
      <c r="F30" s="6">
        <f t="shared" si="22"/>
        <v>2</v>
      </c>
      <c r="G30" s="6">
        <f t="shared" si="22"/>
        <v>10</v>
      </c>
      <c r="H30" s="6">
        <f t="shared" si="22"/>
        <v>5</v>
      </c>
      <c r="I30" s="6">
        <f t="shared" si="22"/>
        <v>2</v>
      </c>
      <c r="J30" s="30">
        <f t="shared" si="22"/>
        <v>23</v>
      </c>
      <c r="M30" s="7"/>
      <c r="N30" s="16" t="s">
        <v>13</v>
      </c>
      <c r="O30" s="37">
        <f t="shared" si="12"/>
        <v>0.14805481178138288</v>
      </c>
      <c r="P30" s="37">
        <f t="shared" si="13"/>
        <v>0.006300204756654591</v>
      </c>
      <c r="Q30" s="37">
        <f t="shared" si="14"/>
        <v>0.009450307134981888</v>
      </c>
      <c r="R30" s="37">
        <f t="shared" si="15"/>
        <v>0.006300204756654591</v>
      </c>
      <c r="S30" s="37">
        <f t="shared" si="16"/>
        <v>0.031501023783272956</v>
      </c>
      <c r="T30" s="37">
        <f t="shared" si="17"/>
        <v>0.015750511891636478</v>
      </c>
      <c r="U30" s="37">
        <f t="shared" si="18"/>
        <v>0.006300204756654591</v>
      </c>
      <c r="V30" s="38">
        <f t="shared" si="19"/>
        <v>0.0724523547015278</v>
      </c>
    </row>
    <row r="31" spans="1:22" ht="16.5" customHeight="1">
      <c r="A31" s="7"/>
      <c r="B31" s="16" t="s">
        <v>14</v>
      </c>
      <c r="C31" s="6">
        <f aca="true" t="shared" si="23" ref="C31:J31">SUM(C23:C25)</f>
        <v>16</v>
      </c>
      <c r="D31" s="6">
        <f t="shared" si="23"/>
        <v>1</v>
      </c>
      <c r="E31" s="6">
        <f t="shared" si="23"/>
        <v>0</v>
      </c>
      <c r="F31" s="6">
        <f t="shared" si="23"/>
        <v>2</v>
      </c>
      <c r="G31" s="6">
        <f t="shared" si="23"/>
        <v>5</v>
      </c>
      <c r="H31" s="6">
        <f t="shared" si="23"/>
        <v>4</v>
      </c>
      <c r="I31" s="6">
        <f t="shared" si="23"/>
        <v>1</v>
      </c>
      <c r="J31" s="30">
        <f t="shared" si="23"/>
        <v>3</v>
      </c>
      <c r="M31" s="7"/>
      <c r="N31" s="16" t="s">
        <v>14</v>
      </c>
      <c r="O31" s="37">
        <f t="shared" si="12"/>
        <v>0.050401638053236726</v>
      </c>
      <c r="P31" s="37">
        <f t="shared" si="13"/>
        <v>0.0031501023783272954</v>
      </c>
      <c r="Q31" s="37">
        <f t="shared" si="14"/>
        <v>0</v>
      </c>
      <c r="R31" s="37">
        <f t="shared" si="15"/>
        <v>0.006300204756654591</v>
      </c>
      <c r="S31" s="37">
        <f t="shared" si="16"/>
        <v>0.015750511891636478</v>
      </c>
      <c r="T31" s="37">
        <f t="shared" si="17"/>
        <v>0.012600409513309182</v>
      </c>
      <c r="U31" s="37">
        <f t="shared" si="18"/>
        <v>0.0031501023783272954</v>
      </c>
      <c r="V31" s="38">
        <f t="shared" si="19"/>
        <v>0.009450307134981888</v>
      </c>
    </row>
    <row r="32" spans="1:22" ht="16.5" customHeight="1">
      <c r="A32" s="7"/>
      <c r="B32" s="16" t="s">
        <v>15</v>
      </c>
      <c r="C32" s="19">
        <f aca="true" t="shared" si="24" ref="C32:J32">SUM(C24:C25)</f>
        <v>4</v>
      </c>
      <c r="D32" s="6">
        <f t="shared" si="24"/>
        <v>0</v>
      </c>
      <c r="E32" s="6">
        <f t="shared" si="24"/>
        <v>0</v>
      </c>
      <c r="F32" s="6">
        <f t="shared" si="24"/>
        <v>1</v>
      </c>
      <c r="G32" s="6">
        <f t="shared" si="24"/>
        <v>1</v>
      </c>
      <c r="H32" s="6">
        <f t="shared" si="24"/>
        <v>2</v>
      </c>
      <c r="I32" s="6">
        <f t="shared" si="24"/>
        <v>0</v>
      </c>
      <c r="J32" s="30">
        <f t="shared" si="24"/>
        <v>0</v>
      </c>
      <c r="M32" s="7"/>
      <c r="N32" s="16" t="s">
        <v>15</v>
      </c>
      <c r="O32" s="37">
        <f t="shared" si="12"/>
        <v>0.012600409513309182</v>
      </c>
      <c r="P32" s="37">
        <f t="shared" si="13"/>
        <v>0</v>
      </c>
      <c r="Q32" s="37">
        <f t="shared" si="14"/>
        <v>0</v>
      </c>
      <c r="R32" s="37">
        <f t="shared" si="15"/>
        <v>0.0031501023783272954</v>
      </c>
      <c r="S32" s="37">
        <f t="shared" si="16"/>
        <v>0.0031501023783272954</v>
      </c>
      <c r="T32" s="37">
        <f t="shared" si="17"/>
        <v>0.006300204756654591</v>
      </c>
      <c r="U32" s="37">
        <f t="shared" si="18"/>
        <v>0</v>
      </c>
      <c r="V32" s="38">
        <f t="shared" si="19"/>
        <v>0</v>
      </c>
    </row>
    <row r="33" spans="1:22" ht="6.75" customHeight="1">
      <c r="A33" s="7"/>
      <c r="B33" s="16"/>
      <c r="C33" s="6"/>
      <c r="D33" s="6"/>
      <c r="E33" s="6"/>
      <c r="F33" s="23"/>
      <c r="G33" s="24"/>
      <c r="H33" s="24"/>
      <c r="I33" s="24"/>
      <c r="J33" s="29"/>
      <c r="M33" s="7"/>
      <c r="N33" s="16"/>
      <c r="O33" s="6"/>
      <c r="P33" s="6"/>
      <c r="Q33" s="6"/>
      <c r="R33" s="23"/>
      <c r="S33" s="24"/>
      <c r="T33" s="24"/>
      <c r="U33" s="24"/>
      <c r="V33" s="29"/>
    </row>
    <row r="34" spans="1:22" ht="15" customHeight="1">
      <c r="A34" s="7"/>
      <c r="B34" s="44" t="s">
        <v>26</v>
      </c>
      <c r="C34" s="6">
        <f>SUM(D34:J34)</f>
        <v>31200</v>
      </c>
      <c r="D34" s="6">
        <v>1746</v>
      </c>
      <c r="E34" s="6">
        <v>5102</v>
      </c>
      <c r="F34" s="23">
        <v>3525</v>
      </c>
      <c r="G34" s="61">
        <v>9552</v>
      </c>
      <c r="H34" s="61">
        <v>5153</v>
      </c>
      <c r="I34" s="61">
        <v>3057</v>
      </c>
      <c r="J34" s="90">
        <v>3065</v>
      </c>
      <c r="M34" s="7"/>
      <c r="N34" s="44" t="s">
        <v>26</v>
      </c>
      <c r="O34" s="39">
        <f aca="true" t="shared" si="25" ref="O34:V37">C34/$C$9*100</f>
        <v>98.28319420381162</v>
      </c>
      <c r="P34" s="37">
        <f t="shared" si="25"/>
        <v>5.5000787525594586</v>
      </c>
      <c r="Q34" s="37">
        <f t="shared" si="25"/>
        <v>16.071822334225864</v>
      </c>
      <c r="R34" s="37">
        <f t="shared" si="25"/>
        <v>11.104110883603717</v>
      </c>
      <c r="S34" s="37">
        <f t="shared" si="25"/>
        <v>30.089777917782328</v>
      </c>
      <c r="T34" s="37">
        <f t="shared" si="25"/>
        <v>16.232477555520557</v>
      </c>
      <c r="U34" s="37">
        <f t="shared" si="25"/>
        <v>9.629862970546544</v>
      </c>
      <c r="V34" s="38">
        <f t="shared" si="25"/>
        <v>9.65506378957316</v>
      </c>
    </row>
    <row r="35" spans="1:22" ht="15">
      <c r="A35" s="7"/>
      <c r="B35" s="16" t="s">
        <v>27</v>
      </c>
      <c r="C35" s="19">
        <f>SUM(D35:J35)</f>
        <v>498</v>
      </c>
      <c r="D35" s="6">
        <v>9</v>
      </c>
      <c r="E35" s="6">
        <v>25</v>
      </c>
      <c r="F35" s="23">
        <v>25</v>
      </c>
      <c r="G35" s="61">
        <v>127</v>
      </c>
      <c r="H35" s="61">
        <v>53</v>
      </c>
      <c r="I35" s="61">
        <v>80</v>
      </c>
      <c r="J35" s="90">
        <v>179</v>
      </c>
      <c r="M35" s="7"/>
      <c r="N35" s="16" t="s">
        <v>27</v>
      </c>
      <c r="O35" s="39">
        <f t="shared" si="25"/>
        <v>1.5687509844069931</v>
      </c>
      <c r="P35" s="37">
        <f t="shared" si="25"/>
        <v>0.028350921404945658</v>
      </c>
      <c r="Q35" s="37">
        <f t="shared" si="25"/>
        <v>0.0787525594581824</v>
      </c>
      <c r="R35" s="37">
        <f t="shared" si="25"/>
        <v>0.0787525594581824</v>
      </c>
      <c r="S35" s="37">
        <f t="shared" si="25"/>
        <v>0.4000630020475665</v>
      </c>
      <c r="T35" s="37">
        <f t="shared" si="25"/>
        <v>0.16695542605134667</v>
      </c>
      <c r="U35" s="37">
        <f t="shared" si="25"/>
        <v>0.25200819026618365</v>
      </c>
      <c r="V35" s="38">
        <f t="shared" si="25"/>
        <v>0.5638683257205859</v>
      </c>
    </row>
    <row r="36" spans="1:22" ht="15">
      <c r="A36" s="7"/>
      <c r="B36" s="16" t="s">
        <v>28</v>
      </c>
      <c r="C36" s="19">
        <f>SUM(D36:J36)</f>
        <v>31</v>
      </c>
      <c r="D36" s="6">
        <v>1</v>
      </c>
      <c r="E36" s="6">
        <v>3</v>
      </c>
      <c r="F36" s="23">
        <v>0</v>
      </c>
      <c r="G36" s="61">
        <v>5</v>
      </c>
      <c r="H36" s="61">
        <v>1</v>
      </c>
      <c r="I36" s="61">
        <v>1</v>
      </c>
      <c r="J36" s="90">
        <v>20</v>
      </c>
      <c r="M36" s="7"/>
      <c r="N36" s="16" t="s">
        <v>28</v>
      </c>
      <c r="O36" s="39">
        <f t="shared" si="25"/>
        <v>0.09765317372814616</v>
      </c>
      <c r="P36" s="37">
        <f t="shared" si="25"/>
        <v>0.0031501023783272954</v>
      </c>
      <c r="Q36" s="37">
        <f t="shared" si="25"/>
        <v>0.009450307134981888</v>
      </c>
      <c r="R36" s="37">
        <f t="shared" si="25"/>
        <v>0</v>
      </c>
      <c r="S36" s="37">
        <f t="shared" si="25"/>
        <v>0.015750511891636478</v>
      </c>
      <c r="T36" s="37">
        <f t="shared" si="25"/>
        <v>0.0031501023783272954</v>
      </c>
      <c r="U36" s="37">
        <f t="shared" si="25"/>
        <v>0.0031501023783272954</v>
      </c>
      <c r="V36" s="38">
        <f t="shared" si="25"/>
        <v>0.06300204756654591</v>
      </c>
    </row>
    <row r="37" spans="2:22" ht="15">
      <c r="B37" s="17" t="s">
        <v>29</v>
      </c>
      <c r="C37" s="18">
        <f>SUM(D37:J37)</f>
        <v>16</v>
      </c>
      <c r="D37" s="76">
        <v>1</v>
      </c>
      <c r="E37" s="76">
        <v>0</v>
      </c>
      <c r="F37" s="91">
        <v>2</v>
      </c>
      <c r="G37" s="92">
        <v>5</v>
      </c>
      <c r="H37" s="92">
        <v>4</v>
      </c>
      <c r="I37" s="92">
        <v>1</v>
      </c>
      <c r="J37" s="93">
        <v>3</v>
      </c>
      <c r="N37" s="17" t="s">
        <v>29</v>
      </c>
      <c r="O37" s="40">
        <f t="shared" si="25"/>
        <v>0.050401638053236726</v>
      </c>
      <c r="P37" s="41">
        <f t="shared" si="25"/>
        <v>0.0031501023783272954</v>
      </c>
      <c r="Q37" s="41">
        <f t="shared" si="25"/>
        <v>0</v>
      </c>
      <c r="R37" s="41">
        <f t="shared" si="25"/>
        <v>0.006300204756654591</v>
      </c>
      <c r="S37" s="41">
        <f t="shared" si="25"/>
        <v>0.015750511891636478</v>
      </c>
      <c r="T37" s="41">
        <f t="shared" si="25"/>
        <v>0.012600409513309182</v>
      </c>
      <c r="U37" s="41">
        <f t="shared" si="25"/>
        <v>0.0031501023783272954</v>
      </c>
      <c r="V37" s="42">
        <f t="shared" si="25"/>
        <v>0.009450307134981888</v>
      </c>
    </row>
    <row r="38" ht="6.75" customHeight="1"/>
    <row r="39" ht="15">
      <c r="N39" s="57" t="s">
        <v>141</v>
      </c>
    </row>
  </sheetData>
  <sheetProtection/>
  <mergeCells count="4">
    <mergeCell ref="C5:J5"/>
    <mergeCell ref="C7:J7"/>
    <mergeCell ref="O5:V5"/>
    <mergeCell ref="O7:V7"/>
  </mergeCells>
  <printOptions/>
  <pageMargins left="0.5118110236220472" right="0.5118110236220472" top="0.7480314960629921" bottom="0.7480314960629921" header="0.31496062992125984" footer="0.31496062992125984"/>
  <pageSetup horizontalDpi="300" verticalDpi="300" orientation="portrait" paperSize="9" r:id="rId1"/>
  <headerFooter>
    <oddFooter>&amp;CIII-1-23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18.421875" style="1" customWidth="1"/>
    <col min="3" max="8" width="10.7109375" style="1" customWidth="1"/>
    <col min="9" max="9" width="4.28125" style="1" customWidth="1"/>
    <col min="10" max="16384" width="9.140625" style="1" customWidth="1"/>
  </cols>
  <sheetData>
    <row r="1" spans="1:9" ht="15" customHeight="1">
      <c r="A1" s="7"/>
      <c r="B1" s="7"/>
      <c r="C1" s="7"/>
      <c r="D1" s="7"/>
      <c r="E1" s="7"/>
      <c r="F1" s="7"/>
      <c r="G1" s="7"/>
      <c r="H1" s="7"/>
      <c r="I1" s="7"/>
    </row>
    <row r="2" spans="1:9" ht="15" customHeight="1">
      <c r="A2" s="7"/>
      <c r="B2" s="48" t="s">
        <v>34</v>
      </c>
      <c r="C2" s="48"/>
      <c r="D2" s="48"/>
      <c r="E2" s="48"/>
      <c r="F2" s="48"/>
      <c r="G2" s="48"/>
      <c r="H2" s="48"/>
      <c r="I2" s="48"/>
    </row>
    <row r="3" spans="1:9" ht="15" customHeight="1">
      <c r="A3" s="7"/>
      <c r="B3" s="48" t="s">
        <v>153</v>
      </c>
      <c r="C3" s="48"/>
      <c r="D3" s="48"/>
      <c r="E3" s="48"/>
      <c r="F3" s="48"/>
      <c r="G3" s="48"/>
      <c r="H3" s="48"/>
      <c r="I3" s="48"/>
    </row>
    <row r="4" spans="1:9" ht="15" customHeight="1">
      <c r="A4" s="7"/>
      <c r="B4" s="48"/>
      <c r="C4" s="48"/>
      <c r="D4" s="48"/>
      <c r="E4" s="48"/>
      <c r="F4" s="48"/>
      <c r="G4" s="48"/>
      <c r="H4" s="48"/>
      <c r="I4" s="48"/>
    </row>
    <row r="5" spans="1:9" ht="15" customHeight="1">
      <c r="A5" s="7"/>
      <c r="B5" s="22"/>
      <c r="C5" s="105" t="s">
        <v>112</v>
      </c>
      <c r="D5" s="106"/>
      <c r="E5" s="106"/>
      <c r="F5" s="106"/>
      <c r="G5" s="106"/>
      <c r="H5" s="107"/>
      <c r="I5" s="7"/>
    </row>
    <row r="6" spans="1:9" ht="29.25" customHeight="1">
      <c r="A6" s="7"/>
      <c r="B6" s="20" t="s">
        <v>5</v>
      </c>
      <c r="C6" s="77" t="s">
        <v>20</v>
      </c>
      <c r="D6" s="78" t="s">
        <v>32</v>
      </c>
      <c r="E6" s="79" t="s">
        <v>33</v>
      </c>
      <c r="F6" s="77" t="s">
        <v>20</v>
      </c>
      <c r="G6" s="78" t="s">
        <v>32</v>
      </c>
      <c r="H6" s="80" t="s">
        <v>33</v>
      </c>
      <c r="I6" s="7"/>
    </row>
    <row r="7" spans="1:9" ht="15" customHeight="1">
      <c r="A7" s="7"/>
      <c r="B7" s="21"/>
      <c r="C7" s="81"/>
      <c r="D7" s="82" t="s">
        <v>16</v>
      </c>
      <c r="E7" s="83"/>
      <c r="F7" s="73"/>
      <c r="G7" s="74" t="s">
        <v>8</v>
      </c>
      <c r="H7" s="75"/>
      <c r="I7" s="7"/>
    </row>
    <row r="8" spans="1:9" ht="6.75" customHeight="1">
      <c r="A8" s="7"/>
      <c r="B8" s="16"/>
      <c r="C8" s="6"/>
      <c r="D8" s="6"/>
      <c r="E8" s="6"/>
      <c r="F8" s="2"/>
      <c r="G8" s="2"/>
      <c r="H8" s="3"/>
      <c r="I8" s="7"/>
    </row>
    <row r="9" spans="1:9" ht="15">
      <c r="A9" s="7"/>
      <c r="B9" s="16" t="s">
        <v>125</v>
      </c>
      <c r="C9" s="6">
        <f>SUM(C11:C25)</f>
        <v>31745</v>
      </c>
      <c r="D9" s="6">
        <f>SUM(D11:D25)</f>
        <v>31663</v>
      </c>
      <c r="E9" s="6">
        <f>SUM(E11:E25)</f>
        <v>82</v>
      </c>
      <c r="F9" s="2">
        <f>C9/$C$9*100</f>
        <v>100</v>
      </c>
      <c r="G9" s="2">
        <f>D9/$C$9*100</f>
        <v>99.74169160497716</v>
      </c>
      <c r="H9" s="3">
        <f>E9/$C$9*100</f>
        <v>0.25830839502283826</v>
      </c>
      <c r="I9" s="7"/>
    </row>
    <row r="10" spans="1:11" ht="6.75" customHeight="1">
      <c r="A10" s="7"/>
      <c r="B10" s="16"/>
      <c r="C10" s="6"/>
      <c r="D10" s="6"/>
      <c r="E10" s="6"/>
      <c r="F10" s="2"/>
      <c r="G10" s="2"/>
      <c r="H10" s="3"/>
      <c r="I10" s="7"/>
      <c r="K10" s="24"/>
    </row>
    <row r="11" spans="1:11" ht="15">
      <c r="A11" s="7"/>
      <c r="B11" s="16" t="s">
        <v>9</v>
      </c>
      <c r="C11" s="6">
        <f aca="true" t="shared" si="0" ref="C11:C25">D11+E11</f>
        <v>14428</v>
      </c>
      <c r="D11" s="6">
        <v>14389</v>
      </c>
      <c r="E11" s="6">
        <v>39</v>
      </c>
      <c r="F11" s="2">
        <f aca="true" t="shared" si="1" ref="F11:F25">C11/$C$9*100</f>
        <v>45.44967711450622</v>
      </c>
      <c r="G11" s="2">
        <f aca="true" t="shared" si="2" ref="G11:G25">D11/$C$9*100</f>
        <v>45.32682312175146</v>
      </c>
      <c r="H11" s="3">
        <f aca="true" t="shared" si="3" ref="H11:H25">E11/$C$9*100</f>
        <v>0.12285399275476452</v>
      </c>
      <c r="I11" s="7"/>
      <c r="K11" s="24"/>
    </row>
    <row r="12" spans="1:11" ht="15">
      <c r="A12" s="7"/>
      <c r="B12" s="16">
        <v>2</v>
      </c>
      <c r="C12" s="6">
        <f t="shared" si="0"/>
        <v>11799</v>
      </c>
      <c r="D12" s="6">
        <v>11778</v>
      </c>
      <c r="E12" s="6">
        <v>21</v>
      </c>
      <c r="F12" s="2">
        <f t="shared" si="1"/>
        <v>37.16805796188376</v>
      </c>
      <c r="G12" s="2">
        <f t="shared" si="2"/>
        <v>37.10190581193889</v>
      </c>
      <c r="H12" s="3">
        <f t="shared" si="3"/>
        <v>0.0661521499448732</v>
      </c>
      <c r="I12" s="7"/>
      <c r="K12" s="24"/>
    </row>
    <row r="13" spans="1:11" ht="15">
      <c r="A13" s="7"/>
      <c r="B13" s="16">
        <v>3</v>
      </c>
      <c r="C13" s="6">
        <f t="shared" si="0"/>
        <v>2670</v>
      </c>
      <c r="D13" s="6">
        <v>2665</v>
      </c>
      <c r="E13" s="6">
        <v>5</v>
      </c>
      <c r="F13" s="2">
        <f t="shared" si="1"/>
        <v>8.41077335013388</v>
      </c>
      <c r="G13" s="2">
        <f t="shared" si="2"/>
        <v>8.395022838242243</v>
      </c>
      <c r="H13" s="3">
        <f t="shared" si="3"/>
        <v>0.015750511891636478</v>
      </c>
      <c r="I13" s="7"/>
      <c r="K13" s="24"/>
    </row>
    <row r="14" spans="1:11" ht="15">
      <c r="A14" s="7"/>
      <c r="B14" s="16">
        <v>4</v>
      </c>
      <c r="C14" s="6">
        <f t="shared" si="0"/>
        <v>1026</v>
      </c>
      <c r="D14" s="6">
        <v>1023</v>
      </c>
      <c r="E14" s="6">
        <v>3</v>
      </c>
      <c r="F14" s="2">
        <f t="shared" si="1"/>
        <v>3.232005040163805</v>
      </c>
      <c r="G14" s="2">
        <f t="shared" si="2"/>
        <v>3.2225547330288236</v>
      </c>
      <c r="H14" s="3">
        <f t="shared" si="3"/>
        <v>0.009450307134981888</v>
      </c>
      <c r="I14" s="7"/>
      <c r="K14" s="24"/>
    </row>
    <row r="15" spans="1:11" ht="15">
      <c r="A15" s="7"/>
      <c r="B15" s="16" t="s">
        <v>126</v>
      </c>
      <c r="C15" s="6">
        <f t="shared" si="0"/>
        <v>472</v>
      </c>
      <c r="D15" s="6">
        <v>468</v>
      </c>
      <c r="E15" s="6">
        <v>4</v>
      </c>
      <c r="F15" s="2">
        <f t="shared" si="1"/>
        <v>1.4868483225704836</v>
      </c>
      <c r="G15" s="2">
        <f t="shared" si="2"/>
        <v>1.4742479130571744</v>
      </c>
      <c r="H15" s="3">
        <f t="shared" si="3"/>
        <v>0.012600409513309182</v>
      </c>
      <c r="I15" s="7"/>
      <c r="K15" s="24"/>
    </row>
    <row r="16" spans="1:11" ht="15">
      <c r="A16" s="7"/>
      <c r="B16" s="16" t="s">
        <v>127</v>
      </c>
      <c r="C16" s="6">
        <f t="shared" si="0"/>
        <v>275</v>
      </c>
      <c r="D16" s="6">
        <v>274</v>
      </c>
      <c r="E16" s="6">
        <v>1</v>
      </c>
      <c r="F16" s="2">
        <f t="shared" si="1"/>
        <v>0.8662781540400063</v>
      </c>
      <c r="G16" s="2">
        <f t="shared" si="2"/>
        <v>0.863128051661679</v>
      </c>
      <c r="H16" s="3">
        <f t="shared" si="3"/>
        <v>0.0031501023783272954</v>
      </c>
      <c r="I16" s="7"/>
      <c r="K16" s="24"/>
    </row>
    <row r="17" spans="1:11" ht="15">
      <c r="A17" s="7"/>
      <c r="B17" s="16" t="s">
        <v>128</v>
      </c>
      <c r="C17" s="6">
        <f t="shared" si="0"/>
        <v>208</v>
      </c>
      <c r="D17" s="6">
        <v>207</v>
      </c>
      <c r="E17" s="6">
        <v>1</v>
      </c>
      <c r="F17" s="2">
        <f t="shared" si="1"/>
        <v>0.6552212946920776</v>
      </c>
      <c r="G17" s="2">
        <f t="shared" si="2"/>
        <v>0.6520711923137501</v>
      </c>
      <c r="H17" s="3">
        <f t="shared" si="3"/>
        <v>0.0031501023783272954</v>
      </c>
      <c r="I17" s="7"/>
      <c r="K17" s="24"/>
    </row>
    <row r="18" spans="1:11" ht="15">
      <c r="A18" s="7"/>
      <c r="B18" s="16" t="s">
        <v>129</v>
      </c>
      <c r="C18" s="6">
        <f t="shared" si="0"/>
        <v>149</v>
      </c>
      <c r="D18" s="6">
        <v>147</v>
      </c>
      <c r="E18" s="6">
        <v>2</v>
      </c>
      <c r="F18" s="2">
        <f t="shared" si="1"/>
        <v>0.46936525437076704</v>
      </c>
      <c r="G18" s="2">
        <f t="shared" si="2"/>
        <v>0.4630650496141125</v>
      </c>
      <c r="H18" s="3">
        <f t="shared" si="3"/>
        <v>0.006300204756654591</v>
      </c>
      <c r="I18" s="7"/>
      <c r="K18" s="24"/>
    </row>
    <row r="19" spans="1:11" ht="15">
      <c r="A19" s="7"/>
      <c r="B19" s="16" t="s">
        <v>130</v>
      </c>
      <c r="C19" s="6">
        <f t="shared" si="0"/>
        <v>89</v>
      </c>
      <c r="D19" s="6">
        <v>88</v>
      </c>
      <c r="E19" s="6">
        <v>1</v>
      </c>
      <c r="F19" s="2">
        <f t="shared" si="1"/>
        <v>0.2803591116711293</v>
      </c>
      <c r="G19" s="2">
        <f t="shared" si="2"/>
        <v>0.277209009292802</v>
      </c>
      <c r="H19" s="3">
        <f t="shared" si="3"/>
        <v>0.0031501023783272954</v>
      </c>
      <c r="I19" s="7"/>
      <c r="K19" s="24"/>
    </row>
    <row r="20" spans="1:11" ht="15">
      <c r="A20" s="7"/>
      <c r="B20" s="16" t="s">
        <v>0</v>
      </c>
      <c r="C20" s="6">
        <f t="shared" si="0"/>
        <v>411</v>
      </c>
      <c r="D20" s="6">
        <v>410</v>
      </c>
      <c r="E20" s="6">
        <v>1</v>
      </c>
      <c r="F20" s="2">
        <f t="shared" si="1"/>
        <v>1.2946920774925186</v>
      </c>
      <c r="G20" s="2">
        <f t="shared" si="2"/>
        <v>1.2915419751141912</v>
      </c>
      <c r="H20" s="3">
        <f t="shared" si="3"/>
        <v>0.0031501023783272954</v>
      </c>
      <c r="I20" s="7"/>
      <c r="K20" s="24"/>
    </row>
    <row r="21" spans="1:11" ht="15">
      <c r="A21" s="7"/>
      <c r="B21" s="16" t="s">
        <v>1</v>
      </c>
      <c r="C21" s="6">
        <f t="shared" si="0"/>
        <v>171</v>
      </c>
      <c r="D21" s="6">
        <v>169</v>
      </c>
      <c r="E21" s="6">
        <v>2</v>
      </c>
      <c r="F21" s="2">
        <f t="shared" si="1"/>
        <v>0.5386675066939676</v>
      </c>
      <c r="G21" s="2">
        <f t="shared" si="2"/>
        <v>0.532367301937313</v>
      </c>
      <c r="H21" s="3">
        <f t="shared" si="3"/>
        <v>0.006300204756654591</v>
      </c>
      <c r="I21" s="7"/>
      <c r="K21" s="24"/>
    </row>
    <row r="22" spans="1:11" ht="15">
      <c r="A22" s="7"/>
      <c r="B22" s="16" t="s">
        <v>2</v>
      </c>
      <c r="C22" s="6">
        <f t="shared" si="0"/>
        <v>31</v>
      </c>
      <c r="D22" s="6">
        <v>31</v>
      </c>
      <c r="E22" s="6">
        <v>0</v>
      </c>
      <c r="F22" s="2">
        <f t="shared" si="1"/>
        <v>0.09765317372814616</v>
      </c>
      <c r="G22" s="2">
        <f t="shared" si="2"/>
        <v>0.09765317372814616</v>
      </c>
      <c r="H22" s="3">
        <f t="shared" si="3"/>
        <v>0</v>
      </c>
      <c r="I22" s="7"/>
      <c r="K22" s="24"/>
    </row>
    <row r="23" spans="1:11" ht="15">
      <c r="A23" s="7"/>
      <c r="B23" s="16" t="s">
        <v>3</v>
      </c>
      <c r="C23" s="6">
        <f t="shared" si="0"/>
        <v>12</v>
      </c>
      <c r="D23" s="6">
        <v>12</v>
      </c>
      <c r="E23" s="6">
        <v>0</v>
      </c>
      <c r="F23" s="2">
        <f t="shared" si="1"/>
        <v>0.03780122853992755</v>
      </c>
      <c r="G23" s="2">
        <f t="shared" si="2"/>
        <v>0.03780122853992755</v>
      </c>
      <c r="H23" s="3">
        <f t="shared" si="3"/>
        <v>0</v>
      </c>
      <c r="I23" s="7"/>
      <c r="K23" s="24"/>
    </row>
    <row r="24" spans="1:11" ht="15">
      <c r="A24" s="7"/>
      <c r="B24" s="16" t="s">
        <v>4</v>
      </c>
      <c r="C24" s="6">
        <f t="shared" si="0"/>
        <v>2</v>
      </c>
      <c r="D24" s="6">
        <v>1</v>
      </c>
      <c r="E24" s="6">
        <v>1</v>
      </c>
      <c r="F24" s="2">
        <f t="shared" si="1"/>
        <v>0.006300204756654591</v>
      </c>
      <c r="G24" s="2">
        <f t="shared" si="2"/>
        <v>0.0031501023783272954</v>
      </c>
      <c r="H24" s="3">
        <f t="shared" si="3"/>
        <v>0.0031501023783272954</v>
      </c>
      <c r="I24" s="7"/>
      <c r="K24" s="24"/>
    </row>
    <row r="25" spans="1:11" ht="15">
      <c r="A25" s="7"/>
      <c r="B25" s="16" t="s">
        <v>131</v>
      </c>
      <c r="C25" s="6">
        <f t="shared" si="0"/>
        <v>2</v>
      </c>
      <c r="D25" s="6">
        <v>1</v>
      </c>
      <c r="E25" s="6">
        <v>1</v>
      </c>
      <c r="F25" s="2">
        <f t="shared" si="1"/>
        <v>0.006300204756654591</v>
      </c>
      <c r="G25" s="2">
        <f t="shared" si="2"/>
        <v>0.0031501023783272954</v>
      </c>
      <c r="H25" s="3">
        <f t="shared" si="3"/>
        <v>0.0031501023783272954</v>
      </c>
      <c r="I25" s="7"/>
      <c r="K25" s="24"/>
    </row>
    <row r="26" spans="1:9" ht="6.75" customHeight="1">
      <c r="A26" s="7"/>
      <c r="B26" s="16"/>
      <c r="C26" s="6"/>
      <c r="D26" s="6"/>
      <c r="E26" s="6"/>
      <c r="F26" s="2"/>
      <c r="G26" s="2"/>
      <c r="H26" s="3"/>
      <c r="I26" s="7"/>
    </row>
    <row r="27" spans="1:9" ht="16.5" customHeight="1">
      <c r="A27" s="7"/>
      <c r="B27" s="43" t="s">
        <v>10</v>
      </c>
      <c r="C27" s="6">
        <f>SUM(C15:C25)</f>
        <v>1822</v>
      </c>
      <c r="D27" s="6">
        <f>SUM(D15:D25)</f>
        <v>1808</v>
      </c>
      <c r="E27" s="6">
        <f>SUM(E15:E25)</f>
        <v>14</v>
      </c>
      <c r="F27" s="2">
        <f aca="true" t="shared" si="4" ref="F27:G32">C27/$C$9*100</f>
        <v>5.739486533312332</v>
      </c>
      <c r="G27" s="2">
        <f t="shared" si="4"/>
        <v>5.69538510001575</v>
      </c>
      <c r="H27" s="3">
        <f aca="true" t="shared" si="5" ref="H27:H32">E27/$C$9*100</f>
        <v>0.04410143329658214</v>
      </c>
      <c r="I27" s="7"/>
    </row>
    <row r="28" spans="1:9" ht="16.5" customHeight="1">
      <c r="A28" s="7"/>
      <c r="B28" s="16" t="s">
        <v>11</v>
      </c>
      <c r="C28" s="6">
        <f>SUM(C20:C25)</f>
        <v>629</v>
      </c>
      <c r="D28" s="6">
        <f>SUM(D20:D25)</f>
        <v>624</v>
      </c>
      <c r="E28" s="6">
        <f>SUM(E20:E25)</f>
        <v>5</v>
      </c>
      <c r="F28" s="2">
        <f t="shared" si="4"/>
        <v>1.981414395967869</v>
      </c>
      <c r="G28" s="2">
        <f t="shared" si="4"/>
        <v>1.9656638840762324</v>
      </c>
      <c r="H28" s="3">
        <f t="shared" si="5"/>
        <v>0.015750511891636478</v>
      </c>
      <c r="I28" s="7"/>
    </row>
    <row r="29" spans="1:9" ht="16.5" customHeight="1">
      <c r="A29" s="7"/>
      <c r="B29" s="16" t="s">
        <v>12</v>
      </c>
      <c r="C29" s="6">
        <f>SUM(C21:C25)</f>
        <v>218</v>
      </c>
      <c r="D29" s="6">
        <f>SUM(D21:D25)</f>
        <v>214</v>
      </c>
      <c r="E29" s="6">
        <f>SUM(E21:E25)</f>
        <v>4</v>
      </c>
      <c r="F29" s="2">
        <f t="shared" si="4"/>
        <v>0.6867223184753505</v>
      </c>
      <c r="G29" s="2">
        <f t="shared" si="4"/>
        <v>0.6741219089620413</v>
      </c>
      <c r="H29" s="3">
        <f t="shared" si="5"/>
        <v>0.012600409513309182</v>
      </c>
      <c r="I29" s="7"/>
    </row>
    <row r="30" spans="1:9" ht="16.5" customHeight="1">
      <c r="A30" s="7"/>
      <c r="B30" s="16" t="s">
        <v>13</v>
      </c>
      <c r="C30" s="6">
        <f>SUM(C22:C25)</f>
        <v>47</v>
      </c>
      <c r="D30" s="6">
        <f>SUM(D22:D25)</f>
        <v>45</v>
      </c>
      <c r="E30" s="6">
        <f>SUM(E22:E25)</f>
        <v>2</v>
      </c>
      <c r="F30" s="2">
        <f t="shared" si="4"/>
        <v>0.14805481178138288</v>
      </c>
      <c r="G30" s="2">
        <f t="shared" si="4"/>
        <v>0.1417546070247283</v>
      </c>
      <c r="H30" s="3">
        <f t="shared" si="5"/>
        <v>0.006300204756654591</v>
      </c>
      <c r="I30" s="7"/>
    </row>
    <row r="31" spans="1:9" ht="16.5" customHeight="1">
      <c r="A31" s="7"/>
      <c r="B31" s="16" t="s">
        <v>14</v>
      </c>
      <c r="C31" s="6">
        <f>SUM(C23:C25)</f>
        <v>16</v>
      </c>
      <c r="D31" s="6">
        <f>SUM(D23:D25)</f>
        <v>14</v>
      </c>
      <c r="E31" s="6">
        <f>SUM(E23:E25)</f>
        <v>2</v>
      </c>
      <c r="F31" s="2">
        <f t="shared" si="4"/>
        <v>0.050401638053236726</v>
      </c>
      <c r="G31" s="2">
        <f t="shared" si="4"/>
        <v>0.04410143329658214</v>
      </c>
      <c r="H31" s="3">
        <f t="shared" si="5"/>
        <v>0.006300204756654591</v>
      </c>
      <c r="I31" s="7"/>
    </row>
    <row r="32" spans="1:9" ht="16.5" customHeight="1">
      <c r="A32" s="7"/>
      <c r="B32" s="16" t="s">
        <v>15</v>
      </c>
      <c r="C32" s="19">
        <f>SUM(C24:C25)</f>
        <v>4</v>
      </c>
      <c r="D32" s="6">
        <f>SUM(D24:D25)</f>
        <v>2</v>
      </c>
      <c r="E32" s="6">
        <f>SUM(E24:E25)</f>
        <v>2</v>
      </c>
      <c r="F32" s="2">
        <f t="shared" si="4"/>
        <v>0.012600409513309182</v>
      </c>
      <c r="G32" s="2">
        <f t="shared" si="4"/>
        <v>0.006300204756654591</v>
      </c>
      <c r="H32" s="3">
        <f t="shared" si="5"/>
        <v>0.006300204756654591</v>
      </c>
      <c r="I32" s="7"/>
    </row>
    <row r="33" spans="1:9" ht="6.75" customHeight="1">
      <c r="A33" s="7"/>
      <c r="B33" s="16"/>
      <c r="C33" s="6"/>
      <c r="D33" s="6"/>
      <c r="E33" s="6"/>
      <c r="F33" s="2"/>
      <c r="G33" s="2"/>
      <c r="H33" s="3"/>
      <c r="I33" s="7"/>
    </row>
    <row r="34" spans="1:9" ht="15" customHeight="1">
      <c r="A34" s="7"/>
      <c r="B34" s="68" t="s">
        <v>132</v>
      </c>
      <c r="C34" s="19">
        <f>D34+E34</f>
        <v>31200</v>
      </c>
      <c r="D34" s="6">
        <v>31123</v>
      </c>
      <c r="E34" s="6">
        <v>77</v>
      </c>
      <c r="F34" s="2">
        <f aca="true" t="shared" si="6" ref="F34:G37">C34/$C$9*100</f>
        <v>98.28319420381162</v>
      </c>
      <c r="G34" s="2">
        <f t="shared" si="6"/>
        <v>98.04063632068042</v>
      </c>
      <c r="H34" s="3">
        <f>E34/$C$9*100</f>
        <v>0.24255788313120177</v>
      </c>
      <c r="I34" s="7"/>
    </row>
    <row r="35" spans="1:9" ht="15">
      <c r="A35" s="7"/>
      <c r="B35" s="66" t="s">
        <v>133</v>
      </c>
      <c r="C35" s="19">
        <f>D35+E35</f>
        <v>498</v>
      </c>
      <c r="D35" s="6">
        <v>495</v>
      </c>
      <c r="E35" s="6">
        <v>3</v>
      </c>
      <c r="F35" s="2">
        <f t="shared" si="6"/>
        <v>1.5687509844069931</v>
      </c>
      <c r="G35" s="2">
        <f t="shared" si="6"/>
        <v>1.5593006772720113</v>
      </c>
      <c r="H35" s="3">
        <f>E35/$C$9*100</f>
        <v>0.009450307134981888</v>
      </c>
      <c r="I35" s="7"/>
    </row>
    <row r="36" spans="1:9" ht="15">
      <c r="A36" s="7"/>
      <c r="B36" s="66" t="s">
        <v>134</v>
      </c>
      <c r="C36" s="19">
        <f>D36+E36</f>
        <v>31</v>
      </c>
      <c r="D36" s="6">
        <v>31</v>
      </c>
      <c r="E36" s="6">
        <v>0</v>
      </c>
      <c r="F36" s="2">
        <f t="shared" si="6"/>
        <v>0.09765317372814616</v>
      </c>
      <c r="G36" s="2">
        <f t="shared" si="6"/>
        <v>0.09765317372814616</v>
      </c>
      <c r="H36" s="3">
        <f>E36/$C$9*100</f>
        <v>0</v>
      </c>
      <c r="I36" s="7"/>
    </row>
    <row r="37" spans="2:8" ht="15">
      <c r="B37" s="69" t="s">
        <v>135</v>
      </c>
      <c r="C37" s="18">
        <f>D37+E37</f>
        <v>16</v>
      </c>
      <c r="D37" s="76">
        <v>14</v>
      </c>
      <c r="E37" s="76">
        <v>2</v>
      </c>
      <c r="F37" s="4">
        <f t="shared" si="6"/>
        <v>0.050401638053236726</v>
      </c>
      <c r="G37" s="4">
        <f t="shared" si="6"/>
        <v>0.04410143329658214</v>
      </c>
      <c r="H37" s="5">
        <f>E37/$C$9*100</f>
        <v>0.006300204756654591</v>
      </c>
    </row>
  </sheetData>
  <sheetProtection/>
  <mergeCells count="1">
    <mergeCell ref="C5:H5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  <headerFooter>
    <oddFooter>&amp;C&amp;"Arial Unicode MS,標準"III-1-4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15.7109375" style="1" customWidth="1"/>
    <col min="3" max="4" width="10.7109375" style="1" customWidth="1"/>
    <col min="5" max="10" width="8.7109375" style="1" customWidth="1"/>
    <col min="11" max="11" width="3.28125" style="1" customWidth="1"/>
    <col min="12" max="16384" width="9.140625" style="1" customWidth="1"/>
  </cols>
  <sheetData>
    <row r="1" spans="1:6" ht="15" customHeight="1">
      <c r="A1" s="7"/>
      <c r="B1" s="7"/>
      <c r="C1" s="7"/>
      <c r="D1" s="7"/>
      <c r="E1" s="7"/>
      <c r="F1" s="7"/>
    </row>
    <row r="2" spans="1:6" ht="15" customHeight="1">
      <c r="A2" s="7"/>
      <c r="B2" s="48" t="s">
        <v>114</v>
      </c>
      <c r="C2" s="48"/>
      <c r="D2" s="48"/>
      <c r="E2" s="48"/>
      <c r="F2" s="48"/>
    </row>
    <row r="3" spans="1:6" ht="15" customHeight="1">
      <c r="A3" s="7"/>
      <c r="B3" s="48" t="s">
        <v>154</v>
      </c>
      <c r="C3" s="48"/>
      <c r="D3" s="48"/>
      <c r="E3" s="48"/>
      <c r="F3" s="48"/>
    </row>
    <row r="4" spans="1:6" ht="15" customHeight="1">
      <c r="A4" s="7"/>
      <c r="B4" s="48"/>
      <c r="C4" s="48"/>
      <c r="D4" s="48"/>
      <c r="E4" s="48"/>
      <c r="F4" s="48"/>
    </row>
    <row r="5" spans="1:10" ht="15" customHeight="1">
      <c r="A5" s="7"/>
      <c r="B5" s="22"/>
      <c r="C5" s="105" t="s">
        <v>113</v>
      </c>
      <c r="D5" s="106"/>
      <c r="E5" s="106"/>
      <c r="F5" s="106"/>
      <c r="G5" s="106"/>
      <c r="H5" s="106"/>
      <c r="I5" s="106"/>
      <c r="J5" s="107"/>
    </row>
    <row r="6" spans="1:10" ht="43.5" customHeight="1">
      <c r="A6" s="7"/>
      <c r="B6" s="20" t="s">
        <v>5</v>
      </c>
      <c r="C6" s="49" t="s">
        <v>20</v>
      </c>
      <c r="D6" s="50" t="s">
        <v>32</v>
      </c>
      <c r="E6" s="51" t="s">
        <v>103</v>
      </c>
      <c r="F6" s="28" t="s">
        <v>104</v>
      </c>
      <c r="G6" s="52" t="s">
        <v>105</v>
      </c>
      <c r="H6" s="52" t="s">
        <v>35</v>
      </c>
      <c r="I6" s="84" t="s">
        <v>36</v>
      </c>
      <c r="J6" s="85" t="s">
        <v>37</v>
      </c>
    </row>
    <row r="7" spans="1:10" ht="15" customHeight="1">
      <c r="A7" s="7"/>
      <c r="B7" s="21"/>
      <c r="C7" s="108" t="s">
        <v>16</v>
      </c>
      <c r="D7" s="109"/>
      <c r="E7" s="109"/>
      <c r="F7" s="109"/>
      <c r="G7" s="109"/>
      <c r="H7" s="109"/>
      <c r="I7" s="109"/>
      <c r="J7" s="110"/>
    </row>
    <row r="8" spans="1:10" ht="6.75" customHeight="1">
      <c r="A8" s="7"/>
      <c r="B8" s="16"/>
      <c r="C8" s="6"/>
      <c r="D8" s="6"/>
      <c r="E8" s="6"/>
      <c r="F8" s="25"/>
      <c r="G8" s="26"/>
      <c r="H8" s="26"/>
      <c r="I8" s="26"/>
      <c r="J8" s="27"/>
    </row>
    <row r="9" spans="1:10" ht="15">
      <c r="A9" s="7"/>
      <c r="B9" s="16" t="s">
        <v>20</v>
      </c>
      <c r="C9" s="6">
        <f>SUM(C11:C25)</f>
        <v>31745</v>
      </c>
      <c r="D9" s="6">
        <f>SUM(D11:D25)</f>
        <v>31663</v>
      </c>
      <c r="E9" s="6">
        <f aca="true" t="shared" si="0" ref="E9:J9">SUM(E11:E25)</f>
        <v>64</v>
      </c>
      <c r="F9" s="6">
        <f t="shared" si="0"/>
        <v>1</v>
      </c>
      <c r="G9" s="6">
        <f t="shared" si="0"/>
        <v>9</v>
      </c>
      <c r="H9" s="6">
        <f t="shared" si="0"/>
        <v>4</v>
      </c>
      <c r="I9" s="6">
        <f t="shared" si="0"/>
        <v>4</v>
      </c>
      <c r="J9" s="30">
        <f t="shared" si="0"/>
        <v>0</v>
      </c>
    </row>
    <row r="10" spans="1:10" ht="6.75" customHeight="1">
      <c r="A10" s="7"/>
      <c r="B10" s="16"/>
      <c r="C10" s="6"/>
      <c r="D10" s="6"/>
      <c r="E10" s="6"/>
      <c r="F10" s="23"/>
      <c r="G10" s="24"/>
      <c r="H10" s="24"/>
      <c r="I10" s="24"/>
      <c r="J10" s="29"/>
    </row>
    <row r="11" spans="1:10" ht="15">
      <c r="A11" s="7"/>
      <c r="B11" s="16" t="s">
        <v>9</v>
      </c>
      <c r="C11" s="6">
        <f>SUM(D11:J11)</f>
        <v>14428</v>
      </c>
      <c r="D11" s="6">
        <v>14389</v>
      </c>
      <c r="E11" s="6">
        <v>33</v>
      </c>
      <c r="F11" s="6">
        <v>0</v>
      </c>
      <c r="G11" s="6">
        <v>5</v>
      </c>
      <c r="H11" s="6">
        <v>1</v>
      </c>
      <c r="I11" s="6">
        <v>0</v>
      </c>
      <c r="J11" s="30">
        <v>0</v>
      </c>
    </row>
    <row r="12" spans="1:10" ht="15">
      <c r="A12" s="7"/>
      <c r="B12" s="16">
        <v>2</v>
      </c>
      <c r="C12" s="6">
        <f aca="true" t="shared" si="1" ref="C12:C25">SUM(D12:J12)</f>
        <v>11799</v>
      </c>
      <c r="D12" s="6">
        <v>11778</v>
      </c>
      <c r="E12" s="6">
        <v>18</v>
      </c>
      <c r="F12" s="6">
        <v>0</v>
      </c>
      <c r="G12" s="6">
        <v>2</v>
      </c>
      <c r="H12" s="6">
        <v>0</v>
      </c>
      <c r="I12" s="6">
        <v>1</v>
      </c>
      <c r="J12" s="30">
        <v>0</v>
      </c>
    </row>
    <row r="13" spans="1:10" ht="15">
      <c r="A13" s="7"/>
      <c r="B13" s="16">
        <v>3</v>
      </c>
      <c r="C13" s="6">
        <f t="shared" si="1"/>
        <v>2670</v>
      </c>
      <c r="D13" s="6">
        <v>2665</v>
      </c>
      <c r="E13" s="6">
        <v>4</v>
      </c>
      <c r="F13" s="6">
        <v>0</v>
      </c>
      <c r="G13" s="6">
        <v>0</v>
      </c>
      <c r="H13" s="6">
        <v>0</v>
      </c>
      <c r="I13" s="6">
        <v>1</v>
      </c>
      <c r="J13" s="30">
        <v>0</v>
      </c>
    </row>
    <row r="14" spans="1:10" ht="15">
      <c r="A14" s="7"/>
      <c r="B14" s="16">
        <v>4</v>
      </c>
      <c r="C14" s="6">
        <f t="shared" si="1"/>
        <v>1026</v>
      </c>
      <c r="D14" s="6">
        <v>1023</v>
      </c>
      <c r="E14" s="6">
        <v>1</v>
      </c>
      <c r="F14" s="6">
        <v>1</v>
      </c>
      <c r="G14" s="6">
        <v>0</v>
      </c>
      <c r="H14" s="6">
        <v>0</v>
      </c>
      <c r="I14" s="6">
        <v>1</v>
      </c>
      <c r="J14" s="30">
        <v>0</v>
      </c>
    </row>
    <row r="15" spans="1:10" ht="15">
      <c r="A15" s="7"/>
      <c r="B15" s="16" t="s">
        <v>21</v>
      </c>
      <c r="C15" s="6">
        <f t="shared" si="1"/>
        <v>472</v>
      </c>
      <c r="D15" s="6">
        <v>468</v>
      </c>
      <c r="E15" s="6">
        <v>3</v>
      </c>
      <c r="F15" s="6">
        <v>0</v>
      </c>
      <c r="G15" s="6">
        <v>1</v>
      </c>
      <c r="H15" s="6">
        <v>0</v>
      </c>
      <c r="I15" s="6">
        <v>0</v>
      </c>
      <c r="J15" s="30">
        <v>0</v>
      </c>
    </row>
    <row r="16" spans="1:10" ht="15">
      <c r="A16" s="7"/>
      <c r="B16" s="16" t="s">
        <v>22</v>
      </c>
      <c r="C16" s="6">
        <f t="shared" si="1"/>
        <v>275</v>
      </c>
      <c r="D16" s="6">
        <v>274</v>
      </c>
      <c r="E16" s="6">
        <v>0</v>
      </c>
      <c r="F16" s="6">
        <v>0</v>
      </c>
      <c r="G16" s="6">
        <v>0</v>
      </c>
      <c r="H16" s="6">
        <v>1</v>
      </c>
      <c r="I16" s="6">
        <v>0</v>
      </c>
      <c r="J16" s="30">
        <v>0</v>
      </c>
    </row>
    <row r="17" spans="1:10" ht="15">
      <c r="A17" s="7"/>
      <c r="B17" s="16" t="s">
        <v>23</v>
      </c>
      <c r="C17" s="6">
        <f t="shared" si="1"/>
        <v>208</v>
      </c>
      <c r="D17" s="6">
        <v>207</v>
      </c>
      <c r="E17" s="6">
        <v>0</v>
      </c>
      <c r="F17" s="6">
        <v>0</v>
      </c>
      <c r="G17" s="6">
        <v>0</v>
      </c>
      <c r="H17" s="6">
        <v>0</v>
      </c>
      <c r="I17" s="6">
        <v>1</v>
      </c>
      <c r="J17" s="30">
        <v>0</v>
      </c>
    </row>
    <row r="18" spans="1:10" ht="15">
      <c r="A18" s="7"/>
      <c r="B18" s="16" t="s">
        <v>24</v>
      </c>
      <c r="C18" s="6">
        <f t="shared" si="1"/>
        <v>149</v>
      </c>
      <c r="D18" s="6">
        <v>147</v>
      </c>
      <c r="E18" s="6">
        <v>1</v>
      </c>
      <c r="F18" s="6">
        <v>0</v>
      </c>
      <c r="G18" s="6">
        <v>0</v>
      </c>
      <c r="H18" s="6">
        <v>1</v>
      </c>
      <c r="I18" s="6">
        <v>0</v>
      </c>
      <c r="J18" s="30">
        <v>0</v>
      </c>
    </row>
    <row r="19" spans="1:10" ht="15">
      <c r="A19" s="7"/>
      <c r="B19" s="16" t="s">
        <v>25</v>
      </c>
      <c r="C19" s="6">
        <f t="shared" si="1"/>
        <v>89</v>
      </c>
      <c r="D19" s="6">
        <v>88</v>
      </c>
      <c r="E19" s="6">
        <v>0</v>
      </c>
      <c r="F19" s="6">
        <v>0</v>
      </c>
      <c r="G19" s="6">
        <v>1</v>
      </c>
      <c r="H19" s="6">
        <v>0</v>
      </c>
      <c r="I19" s="6">
        <v>0</v>
      </c>
      <c r="J19" s="30">
        <v>0</v>
      </c>
    </row>
    <row r="20" spans="1:10" ht="15">
      <c r="A20" s="7"/>
      <c r="B20" s="16" t="s">
        <v>0</v>
      </c>
      <c r="C20" s="6">
        <f t="shared" si="1"/>
        <v>411</v>
      </c>
      <c r="D20" s="6">
        <v>410</v>
      </c>
      <c r="E20" s="6">
        <v>0</v>
      </c>
      <c r="F20" s="6">
        <v>0</v>
      </c>
      <c r="G20" s="6">
        <v>0</v>
      </c>
      <c r="H20" s="6">
        <v>1</v>
      </c>
      <c r="I20" s="6">
        <v>0</v>
      </c>
      <c r="J20" s="30">
        <v>0</v>
      </c>
    </row>
    <row r="21" spans="1:10" ht="15">
      <c r="A21" s="7"/>
      <c r="B21" s="16" t="s">
        <v>1</v>
      </c>
      <c r="C21" s="6">
        <f t="shared" si="1"/>
        <v>171</v>
      </c>
      <c r="D21" s="6">
        <v>169</v>
      </c>
      <c r="E21" s="6">
        <v>2</v>
      </c>
      <c r="F21" s="6">
        <v>0</v>
      </c>
      <c r="G21" s="6">
        <v>0</v>
      </c>
      <c r="H21" s="6">
        <v>0</v>
      </c>
      <c r="I21" s="6">
        <v>0</v>
      </c>
      <c r="J21" s="30">
        <v>0</v>
      </c>
    </row>
    <row r="22" spans="1:10" ht="15">
      <c r="A22" s="7"/>
      <c r="B22" s="16" t="s">
        <v>2</v>
      </c>
      <c r="C22" s="6">
        <f t="shared" si="1"/>
        <v>31</v>
      </c>
      <c r="D22" s="6">
        <v>31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30">
        <v>0</v>
      </c>
    </row>
    <row r="23" spans="1:10" ht="15">
      <c r="A23" s="7"/>
      <c r="B23" s="16" t="s">
        <v>3</v>
      </c>
      <c r="C23" s="6">
        <f t="shared" si="1"/>
        <v>12</v>
      </c>
      <c r="D23" s="6">
        <v>12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30">
        <v>0</v>
      </c>
    </row>
    <row r="24" spans="1:10" ht="15">
      <c r="A24" s="7"/>
      <c r="B24" s="16" t="s">
        <v>4</v>
      </c>
      <c r="C24" s="6">
        <f t="shared" si="1"/>
        <v>2</v>
      </c>
      <c r="D24" s="6">
        <v>1</v>
      </c>
      <c r="E24" s="6">
        <v>1</v>
      </c>
      <c r="F24" s="6">
        <v>0</v>
      </c>
      <c r="G24" s="6">
        <v>0</v>
      </c>
      <c r="H24" s="6">
        <v>0</v>
      </c>
      <c r="I24" s="6">
        <v>0</v>
      </c>
      <c r="J24" s="30">
        <v>0</v>
      </c>
    </row>
    <row r="25" spans="1:10" ht="15">
      <c r="A25" s="7"/>
      <c r="B25" s="16" t="s">
        <v>19</v>
      </c>
      <c r="C25" s="6">
        <f t="shared" si="1"/>
        <v>2</v>
      </c>
      <c r="D25" s="6">
        <v>1</v>
      </c>
      <c r="E25" s="6">
        <v>1</v>
      </c>
      <c r="F25" s="6">
        <v>0</v>
      </c>
      <c r="G25" s="6">
        <v>0</v>
      </c>
      <c r="H25" s="6">
        <v>0</v>
      </c>
      <c r="I25" s="6">
        <v>0</v>
      </c>
      <c r="J25" s="30">
        <v>0</v>
      </c>
    </row>
    <row r="26" spans="1:10" ht="6.75" customHeight="1">
      <c r="A26" s="7"/>
      <c r="B26" s="16"/>
      <c r="C26" s="6"/>
      <c r="D26" s="6"/>
      <c r="E26" s="6"/>
      <c r="F26" s="6"/>
      <c r="G26" s="54"/>
      <c r="H26" s="54"/>
      <c r="I26" s="54"/>
      <c r="J26" s="55"/>
    </row>
    <row r="27" spans="1:10" ht="16.5" customHeight="1">
      <c r="A27" s="7"/>
      <c r="B27" s="43" t="s">
        <v>10</v>
      </c>
      <c r="C27" s="6">
        <f aca="true" t="shared" si="2" ref="C27:J27">SUM(C15:C25)</f>
        <v>1822</v>
      </c>
      <c r="D27" s="6">
        <f t="shared" si="2"/>
        <v>1808</v>
      </c>
      <c r="E27" s="6">
        <f t="shared" si="2"/>
        <v>8</v>
      </c>
      <c r="F27" s="6">
        <f t="shared" si="2"/>
        <v>0</v>
      </c>
      <c r="G27" s="6">
        <f t="shared" si="2"/>
        <v>2</v>
      </c>
      <c r="H27" s="6">
        <f t="shared" si="2"/>
        <v>3</v>
      </c>
      <c r="I27" s="6">
        <f t="shared" si="2"/>
        <v>1</v>
      </c>
      <c r="J27" s="30">
        <f t="shared" si="2"/>
        <v>0</v>
      </c>
    </row>
    <row r="28" spans="1:10" ht="16.5" customHeight="1">
      <c r="A28" s="7"/>
      <c r="B28" s="16" t="s">
        <v>11</v>
      </c>
      <c r="C28" s="6">
        <f aca="true" t="shared" si="3" ref="C28:J28">SUM(C20:C25)</f>
        <v>629</v>
      </c>
      <c r="D28" s="6">
        <f t="shared" si="3"/>
        <v>624</v>
      </c>
      <c r="E28" s="6">
        <f t="shared" si="3"/>
        <v>4</v>
      </c>
      <c r="F28" s="6">
        <f t="shared" si="3"/>
        <v>0</v>
      </c>
      <c r="G28" s="6">
        <f t="shared" si="3"/>
        <v>0</v>
      </c>
      <c r="H28" s="6">
        <f t="shared" si="3"/>
        <v>1</v>
      </c>
      <c r="I28" s="6">
        <f t="shared" si="3"/>
        <v>0</v>
      </c>
      <c r="J28" s="30">
        <f t="shared" si="3"/>
        <v>0</v>
      </c>
    </row>
    <row r="29" spans="1:10" ht="16.5" customHeight="1">
      <c r="A29" s="7"/>
      <c r="B29" s="16" t="s">
        <v>12</v>
      </c>
      <c r="C29" s="6">
        <f aca="true" t="shared" si="4" ref="C29:J29">SUM(C21:C25)</f>
        <v>218</v>
      </c>
      <c r="D29" s="6">
        <f t="shared" si="4"/>
        <v>214</v>
      </c>
      <c r="E29" s="6">
        <f t="shared" si="4"/>
        <v>4</v>
      </c>
      <c r="F29" s="6">
        <f t="shared" si="4"/>
        <v>0</v>
      </c>
      <c r="G29" s="6">
        <f t="shared" si="4"/>
        <v>0</v>
      </c>
      <c r="H29" s="6">
        <f t="shared" si="4"/>
        <v>0</v>
      </c>
      <c r="I29" s="6">
        <f t="shared" si="4"/>
        <v>0</v>
      </c>
      <c r="J29" s="30">
        <f t="shared" si="4"/>
        <v>0</v>
      </c>
    </row>
    <row r="30" spans="1:10" ht="16.5" customHeight="1">
      <c r="A30" s="7"/>
      <c r="B30" s="16" t="s">
        <v>13</v>
      </c>
      <c r="C30" s="6">
        <f aca="true" t="shared" si="5" ref="C30:J30">SUM(C22:C25)</f>
        <v>47</v>
      </c>
      <c r="D30" s="6">
        <f t="shared" si="5"/>
        <v>45</v>
      </c>
      <c r="E30" s="6">
        <f t="shared" si="5"/>
        <v>2</v>
      </c>
      <c r="F30" s="6">
        <f t="shared" si="5"/>
        <v>0</v>
      </c>
      <c r="G30" s="6">
        <f t="shared" si="5"/>
        <v>0</v>
      </c>
      <c r="H30" s="6">
        <f t="shared" si="5"/>
        <v>0</v>
      </c>
      <c r="I30" s="6">
        <f t="shared" si="5"/>
        <v>0</v>
      </c>
      <c r="J30" s="30">
        <f t="shared" si="5"/>
        <v>0</v>
      </c>
    </row>
    <row r="31" spans="1:10" ht="16.5" customHeight="1">
      <c r="A31" s="7"/>
      <c r="B31" s="16" t="s">
        <v>14</v>
      </c>
      <c r="C31" s="6">
        <f aca="true" t="shared" si="6" ref="C31:J31">SUM(C23:C25)</f>
        <v>16</v>
      </c>
      <c r="D31" s="6">
        <f t="shared" si="6"/>
        <v>14</v>
      </c>
      <c r="E31" s="6">
        <f t="shared" si="6"/>
        <v>2</v>
      </c>
      <c r="F31" s="6">
        <f t="shared" si="6"/>
        <v>0</v>
      </c>
      <c r="G31" s="6">
        <f t="shared" si="6"/>
        <v>0</v>
      </c>
      <c r="H31" s="6">
        <f t="shared" si="6"/>
        <v>0</v>
      </c>
      <c r="I31" s="6">
        <f t="shared" si="6"/>
        <v>0</v>
      </c>
      <c r="J31" s="30">
        <f t="shared" si="6"/>
        <v>0</v>
      </c>
    </row>
    <row r="32" spans="1:10" ht="16.5" customHeight="1">
      <c r="A32" s="7"/>
      <c r="B32" s="16" t="s">
        <v>15</v>
      </c>
      <c r="C32" s="19">
        <f aca="true" t="shared" si="7" ref="C32:J32">SUM(C24:C25)</f>
        <v>4</v>
      </c>
      <c r="D32" s="6">
        <f t="shared" si="7"/>
        <v>2</v>
      </c>
      <c r="E32" s="6">
        <f t="shared" si="7"/>
        <v>2</v>
      </c>
      <c r="F32" s="6">
        <f t="shared" si="7"/>
        <v>0</v>
      </c>
      <c r="G32" s="6">
        <f t="shared" si="7"/>
        <v>0</v>
      </c>
      <c r="H32" s="6">
        <f t="shared" si="7"/>
        <v>0</v>
      </c>
      <c r="I32" s="6">
        <f t="shared" si="7"/>
        <v>0</v>
      </c>
      <c r="J32" s="30">
        <f t="shared" si="7"/>
        <v>0</v>
      </c>
    </row>
    <row r="33" spans="1:10" ht="6.75" customHeight="1">
      <c r="A33" s="7"/>
      <c r="B33" s="16"/>
      <c r="C33" s="6"/>
      <c r="D33" s="6"/>
      <c r="E33" s="6"/>
      <c r="F33" s="6"/>
      <c r="G33" s="54"/>
      <c r="H33" s="54"/>
      <c r="I33" s="54"/>
      <c r="J33" s="55"/>
    </row>
    <row r="34" spans="1:10" ht="15" customHeight="1">
      <c r="A34" s="7"/>
      <c r="B34" s="44" t="s">
        <v>26</v>
      </c>
      <c r="C34" s="6">
        <f>SUM(D34:J34)</f>
        <v>31200</v>
      </c>
      <c r="D34" s="6">
        <v>31123</v>
      </c>
      <c r="E34" s="6">
        <v>60</v>
      </c>
      <c r="F34" s="6">
        <v>1</v>
      </c>
      <c r="G34" s="6">
        <v>9</v>
      </c>
      <c r="H34" s="6">
        <v>3</v>
      </c>
      <c r="I34" s="6">
        <v>4</v>
      </c>
      <c r="J34" s="30">
        <v>0</v>
      </c>
    </row>
    <row r="35" spans="1:10" ht="15">
      <c r="A35" s="7"/>
      <c r="B35" s="16" t="s">
        <v>27</v>
      </c>
      <c r="C35" s="19">
        <f>SUM(D35:J35)</f>
        <v>498</v>
      </c>
      <c r="D35" s="6">
        <v>495</v>
      </c>
      <c r="E35" s="6">
        <v>2</v>
      </c>
      <c r="F35" s="6">
        <v>0</v>
      </c>
      <c r="G35" s="6">
        <v>0</v>
      </c>
      <c r="H35" s="6">
        <v>1</v>
      </c>
      <c r="I35" s="6">
        <v>0</v>
      </c>
      <c r="J35" s="30">
        <v>0</v>
      </c>
    </row>
    <row r="36" spans="1:10" ht="15">
      <c r="A36" s="7"/>
      <c r="B36" s="16" t="s">
        <v>28</v>
      </c>
      <c r="C36" s="19">
        <f>SUM(D36:J36)</f>
        <v>31</v>
      </c>
      <c r="D36" s="6">
        <v>31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30">
        <v>0</v>
      </c>
    </row>
    <row r="37" spans="2:10" ht="15">
      <c r="B37" s="17" t="s">
        <v>29</v>
      </c>
      <c r="C37" s="18">
        <f>SUM(D37:J37)</f>
        <v>16</v>
      </c>
      <c r="D37" s="76">
        <v>14</v>
      </c>
      <c r="E37" s="76">
        <v>2</v>
      </c>
      <c r="F37" s="76">
        <v>0</v>
      </c>
      <c r="G37" s="76">
        <v>0</v>
      </c>
      <c r="H37" s="76">
        <v>0</v>
      </c>
      <c r="I37" s="76">
        <v>0</v>
      </c>
      <c r="J37" s="86">
        <v>0</v>
      </c>
    </row>
  </sheetData>
  <sheetProtection/>
  <mergeCells count="2">
    <mergeCell ref="C7:J7"/>
    <mergeCell ref="C5:J5"/>
  </mergeCells>
  <printOptions/>
  <pageMargins left="0.5905511811023623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&amp;C&amp;"Arial Unicode MS,標準"III-1-5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18.421875" style="1" customWidth="1"/>
    <col min="3" max="8" width="10.7109375" style="1" customWidth="1"/>
    <col min="9" max="9" width="2.7109375" style="1" customWidth="1"/>
    <col min="10" max="13" width="9.140625" style="24" customWidth="1"/>
    <col min="14" max="16384" width="9.140625" style="1" customWidth="1"/>
  </cols>
  <sheetData>
    <row r="1" spans="1:9" ht="15" customHeight="1">
      <c r="A1" s="7"/>
      <c r="B1" s="7"/>
      <c r="C1" s="7"/>
      <c r="D1" s="7"/>
      <c r="E1" s="7"/>
      <c r="F1" s="7"/>
      <c r="G1" s="7"/>
      <c r="H1" s="7"/>
      <c r="I1" s="7"/>
    </row>
    <row r="2" spans="1:9" ht="15" customHeight="1">
      <c r="A2" s="7"/>
      <c r="B2" s="48" t="s">
        <v>155</v>
      </c>
      <c r="C2" s="48"/>
      <c r="D2" s="48"/>
      <c r="E2" s="48"/>
      <c r="F2" s="48"/>
      <c r="G2" s="48"/>
      <c r="H2" s="48"/>
      <c r="I2" s="48"/>
    </row>
    <row r="3" spans="1:9" ht="15" customHeight="1">
      <c r="A3" s="7"/>
      <c r="B3" s="48" t="s">
        <v>156</v>
      </c>
      <c r="C3" s="48"/>
      <c r="D3" s="48"/>
      <c r="E3" s="48"/>
      <c r="F3" s="48"/>
      <c r="G3" s="48"/>
      <c r="H3" s="48"/>
      <c r="I3" s="48"/>
    </row>
    <row r="4" spans="1:9" ht="15" customHeight="1">
      <c r="A4" s="7"/>
      <c r="B4" s="48"/>
      <c r="C4" s="48"/>
      <c r="D4" s="48"/>
      <c r="E4" s="48"/>
      <c r="F4" s="48"/>
      <c r="G4" s="48"/>
      <c r="H4" s="48"/>
      <c r="I4" s="48"/>
    </row>
    <row r="5" spans="1:9" ht="15" customHeight="1">
      <c r="A5" s="7"/>
      <c r="B5" s="22"/>
      <c r="C5" s="105" t="s">
        <v>101</v>
      </c>
      <c r="D5" s="106"/>
      <c r="E5" s="106"/>
      <c r="F5" s="106"/>
      <c r="G5" s="106"/>
      <c r="H5" s="107"/>
      <c r="I5" s="7"/>
    </row>
    <row r="6" spans="1:9" ht="29.25" customHeight="1">
      <c r="A6" s="7"/>
      <c r="B6" s="20" t="s">
        <v>5</v>
      </c>
      <c r="C6" s="77" t="s">
        <v>20</v>
      </c>
      <c r="D6" s="78" t="s">
        <v>30</v>
      </c>
      <c r="E6" s="79" t="s">
        <v>31</v>
      </c>
      <c r="F6" s="77" t="s">
        <v>20</v>
      </c>
      <c r="G6" s="78" t="s">
        <v>30</v>
      </c>
      <c r="H6" s="80" t="s">
        <v>31</v>
      </c>
      <c r="I6" s="7"/>
    </row>
    <row r="7" spans="1:9" ht="15" customHeight="1">
      <c r="A7" s="7"/>
      <c r="B7" s="21"/>
      <c r="C7" s="81"/>
      <c r="D7" s="82" t="s">
        <v>16</v>
      </c>
      <c r="E7" s="83"/>
      <c r="F7" s="73"/>
      <c r="G7" s="74" t="s">
        <v>8</v>
      </c>
      <c r="H7" s="75"/>
      <c r="I7" s="7"/>
    </row>
    <row r="8" spans="1:9" ht="6.75" customHeight="1">
      <c r="A8" s="7"/>
      <c r="B8" s="16"/>
      <c r="C8" s="6"/>
      <c r="D8" s="6"/>
      <c r="E8" s="6"/>
      <c r="F8" s="2"/>
      <c r="G8" s="2"/>
      <c r="H8" s="3"/>
      <c r="I8" s="7"/>
    </row>
    <row r="9" spans="1:9" ht="15">
      <c r="A9" s="7"/>
      <c r="B9" s="16" t="s">
        <v>125</v>
      </c>
      <c r="C9" s="6">
        <f>SUM(C11:C25)</f>
        <v>31745</v>
      </c>
      <c r="D9" s="6">
        <f>SUM(D11:D25)</f>
        <v>501</v>
      </c>
      <c r="E9" s="6">
        <f>SUM(E11:E25)</f>
        <v>31244</v>
      </c>
      <c r="F9" s="2">
        <f>C9/$C$9*100</f>
        <v>100</v>
      </c>
      <c r="G9" s="2">
        <f>D9/$C$9*100</f>
        <v>1.5782012915419752</v>
      </c>
      <c r="H9" s="3">
        <f>E9/$C$9*100</f>
        <v>98.42179870845803</v>
      </c>
      <c r="I9" s="7"/>
    </row>
    <row r="10" spans="1:9" ht="6.75" customHeight="1">
      <c r="A10" s="7"/>
      <c r="B10" s="16"/>
      <c r="C10" s="6"/>
      <c r="D10" s="6"/>
      <c r="E10" s="6"/>
      <c r="F10" s="2"/>
      <c r="G10" s="2"/>
      <c r="H10" s="3"/>
      <c r="I10" s="7"/>
    </row>
    <row r="11" spans="1:12" ht="15">
      <c r="A11" s="7"/>
      <c r="B11" s="16" t="s">
        <v>9</v>
      </c>
      <c r="C11" s="6">
        <f>D11+E11</f>
        <v>14428</v>
      </c>
      <c r="D11" s="6">
        <v>149</v>
      </c>
      <c r="E11" s="6">
        <v>14279</v>
      </c>
      <c r="F11" s="2">
        <f aca="true" t="shared" si="0" ref="F11:H25">C11/$C$9*100</f>
        <v>45.44967711450622</v>
      </c>
      <c r="G11" s="2">
        <f t="shared" si="0"/>
        <v>0.46936525437076704</v>
      </c>
      <c r="H11" s="3">
        <f t="shared" si="0"/>
        <v>44.98031186013545</v>
      </c>
      <c r="I11" s="7"/>
      <c r="K11" s="6"/>
      <c r="L11" s="6"/>
    </row>
    <row r="12" spans="1:12" ht="15">
      <c r="A12" s="7"/>
      <c r="B12" s="16">
        <v>2</v>
      </c>
      <c r="C12" s="6">
        <f>D12+E12</f>
        <v>11799</v>
      </c>
      <c r="D12" s="6">
        <v>98</v>
      </c>
      <c r="E12" s="6">
        <v>11701</v>
      </c>
      <c r="F12" s="2">
        <f t="shared" si="0"/>
        <v>37.16805796188376</v>
      </c>
      <c r="G12" s="2">
        <f t="shared" si="0"/>
        <v>0.308710033076075</v>
      </c>
      <c r="H12" s="3">
        <f t="shared" si="0"/>
        <v>36.859347928807686</v>
      </c>
      <c r="I12" s="7"/>
      <c r="K12" s="6"/>
      <c r="L12" s="6"/>
    </row>
    <row r="13" spans="1:12" ht="15">
      <c r="A13" s="7"/>
      <c r="B13" s="16">
        <v>3</v>
      </c>
      <c r="C13" s="6">
        <f>D13+E13</f>
        <v>2670</v>
      </c>
      <c r="D13" s="6">
        <v>37</v>
      </c>
      <c r="E13" s="6">
        <v>2633</v>
      </c>
      <c r="F13" s="2">
        <f t="shared" si="0"/>
        <v>8.41077335013388</v>
      </c>
      <c r="G13" s="2">
        <f t="shared" si="0"/>
        <v>0.11655378799810993</v>
      </c>
      <c r="H13" s="3">
        <f t="shared" si="0"/>
        <v>8.294219562135769</v>
      </c>
      <c r="I13" s="7"/>
      <c r="K13" s="6"/>
      <c r="L13" s="6"/>
    </row>
    <row r="14" spans="1:12" ht="15">
      <c r="A14" s="7"/>
      <c r="B14" s="16">
        <v>4</v>
      </c>
      <c r="C14" s="6">
        <f aca="true" t="shared" si="1" ref="C14:C25">D14+E14</f>
        <v>1026</v>
      </c>
      <c r="D14" s="6">
        <v>25</v>
      </c>
      <c r="E14" s="6">
        <v>1001</v>
      </c>
      <c r="F14" s="2">
        <f t="shared" si="0"/>
        <v>3.232005040163805</v>
      </c>
      <c r="G14" s="2">
        <f t="shared" si="0"/>
        <v>0.0787525594581824</v>
      </c>
      <c r="H14" s="3">
        <f t="shared" si="0"/>
        <v>3.1532524807056226</v>
      </c>
      <c r="I14" s="7"/>
      <c r="K14" s="6"/>
      <c r="L14" s="6"/>
    </row>
    <row r="15" spans="1:12" ht="15">
      <c r="A15" s="7"/>
      <c r="B15" s="16" t="s">
        <v>126</v>
      </c>
      <c r="C15" s="6">
        <f t="shared" si="1"/>
        <v>472</v>
      </c>
      <c r="D15" s="6">
        <v>20</v>
      </c>
      <c r="E15" s="6">
        <v>452</v>
      </c>
      <c r="F15" s="2">
        <f t="shared" si="0"/>
        <v>1.4868483225704836</v>
      </c>
      <c r="G15" s="2">
        <f t="shared" si="0"/>
        <v>0.06300204756654591</v>
      </c>
      <c r="H15" s="3">
        <f t="shared" si="0"/>
        <v>1.4238462750039376</v>
      </c>
      <c r="I15" s="7"/>
      <c r="K15" s="6"/>
      <c r="L15" s="6"/>
    </row>
    <row r="16" spans="1:12" ht="15">
      <c r="A16" s="7"/>
      <c r="B16" s="16" t="s">
        <v>127</v>
      </c>
      <c r="C16" s="6">
        <f t="shared" si="1"/>
        <v>275</v>
      </c>
      <c r="D16" s="6">
        <v>17</v>
      </c>
      <c r="E16" s="6">
        <v>258</v>
      </c>
      <c r="F16" s="2">
        <f t="shared" si="0"/>
        <v>0.8662781540400063</v>
      </c>
      <c r="G16" s="2">
        <f t="shared" si="0"/>
        <v>0.05355174043156402</v>
      </c>
      <c r="H16" s="3">
        <f t="shared" si="0"/>
        <v>0.8127264136084423</v>
      </c>
      <c r="I16" s="7"/>
      <c r="K16" s="6"/>
      <c r="L16" s="6"/>
    </row>
    <row r="17" spans="1:12" ht="15">
      <c r="A17" s="7"/>
      <c r="B17" s="16" t="s">
        <v>128</v>
      </c>
      <c r="C17" s="6">
        <f t="shared" si="1"/>
        <v>208</v>
      </c>
      <c r="D17" s="6">
        <v>13</v>
      </c>
      <c r="E17" s="6">
        <v>195</v>
      </c>
      <c r="F17" s="2">
        <f t="shared" si="0"/>
        <v>0.6552212946920776</v>
      </c>
      <c r="G17" s="2">
        <f t="shared" si="0"/>
        <v>0.04095133091825485</v>
      </c>
      <c r="H17" s="3">
        <f t="shared" si="0"/>
        <v>0.6142699637738227</v>
      </c>
      <c r="I17" s="7"/>
      <c r="K17" s="6"/>
      <c r="L17" s="6"/>
    </row>
    <row r="18" spans="1:12" ht="15">
      <c r="A18" s="7"/>
      <c r="B18" s="16" t="s">
        <v>129</v>
      </c>
      <c r="C18" s="6">
        <f t="shared" si="1"/>
        <v>149</v>
      </c>
      <c r="D18" s="6">
        <v>13</v>
      </c>
      <c r="E18" s="6">
        <v>136</v>
      </c>
      <c r="F18" s="2">
        <f t="shared" si="0"/>
        <v>0.46936525437076704</v>
      </c>
      <c r="G18" s="2">
        <f t="shared" si="0"/>
        <v>0.04095133091825485</v>
      </c>
      <c r="H18" s="3">
        <f t="shared" si="0"/>
        <v>0.42841392345251217</v>
      </c>
      <c r="I18" s="7"/>
      <c r="K18" s="6"/>
      <c r="L18" s="6"/>
    </row>
    <row r="19" spans="1:12" ht="15">
      <c r="A19" s="7"/>
      <c r="B19" s="16" t="s">
        <v>130</v>
      </c>
      <c r="C19" s="6">
        <f t="shared" si="1"/>
        <v>89</v>
      </c>
      <c r="D19" s="6">
        <v>10</v>
      </c>
      <c r="E19" s="6">
        <v>79</v>
      </c>
      <c r="F19" s="2">
        <f t="shared" si="0"/>
        <v>0.2803591116711293</v>
      </c>
      <c r="G19" s="2">
        <f t="shared" si="0"/>
        <v>0.031501023783272956</v>
      </c>
      <c r="H19" s="3">
        <f t="shared" si="0"/>
        <v>0.24885808788785635</v>
      </c>
      <c r="I19" s="7"/>
      <c r="K19" s="6"/>
      <c r="L19" s="6"/>
    </row>
    <row r="20" spans="1:12" ht="15">
      <c r="A20" s="7"/>
      <c r="B20" s="16" t="s">
        <v>0</v>
      </c>
      <c r="C20" s="6">
        <f t="shared" si="1"/>
        <v>411</v>
      </c>
      <c r="D20" s="6">
        <v>68</v>
      </c>
      <c r="E20" s="6">
        <v>343</v>
      </c>
      <c r="F20" s="2">
        <f t="shared" si="0"/>
        <v>1.2946920774925186</v>
      </c>
      <c r="G20" s="2">
        <f t="shared" si="0"/>
        <v>0.21420696172625608</v>
      </c>
      <c r="H20" s="3">
        <f t="shared" si="0"/>
        <v>1.0804851157662623</v>
      </c>
      <c r="I20" s="7"/>
      <c r="K20" s="6"/>
      <c r="L20" s="6"/>
    </row>
    <row r="21" spans="1:12" ht="15">
      <c r="A21" s="7"/>
      <c r="B21" s="16" t="s">
        <v>1</v>
      </c>
      <c r="C21" s="6">
        <f t="shared" si="1"/>
        <v>171</v>
      </c>
      <c r="D21" s="6">
        <v>34</v>
      </c>
      <c r="E21" s="6">
        <v>137</v>
      </c>
      <c r="F21" s="2">
        <f t="shared" si="0"/>
        <v>0.5386675066939676</v>
      </c>
      <c r="G21" s="2">
        <f t="shared" si="0"/>
        <v>0.10710348086312804</v>
      </c>
      <c r="H21" s="3">
        <f t="shared" si="0"/>
        <v>0.4315640258308395</v>
      </c>
      <c r="I21" s="7"/>
      <c r="K21" s="6"/>
      <c r="L21" s="6"/>
    </row>
    <row r="22" spans="1:12" ht="15">
      <c r="A22" s="7"/>
      <c r="B22" s="16" t="s">
        <v>2</v>
      </c>
      <c r="C22" s="6">
        <f t="shared" si="1"/>
        <v>31</v>
      </c>
      <c r="D22" s="6">
        <v>8</v>
      </c>
      <c r="E22" s="6">
        <v>23</v>
      </c>
      <c r="F22" s="2">
        <f t="shared" si="0"/>
        <v>0.09765317372814616</v>
      </c>
      <c r="G22" s="2">
        <f t="shared" si="0"/>
        <v>0.025200819026618363</v>
      </c>
      <c r="H22" s="3">
        <f t="shared" si="0"/>
        <v>0.0724523547015278</v>
      </c>
      <c r="I22" s="7"/>
      <c r="K22" s="6"/>
      <c r="L22" s="6"/>
    </row>
    <row r="23" spans="1:12" ht="15">
      <c r="A23" s="7"/>
      <c r="B23" s="16" t="s">
        <v>3</v>
      </c>
      <c r="C23" s="6">
        <f t="shared" si="1"/>
        <v>12</v>
      </c>
      <c r="D23" s="6">
        <v>5</v>
      </c>
      <c r="E23" s="6">
        <v>7</v>
      </c>
      <c r="F23" s="2">
        <f t="shared" si="0"/>
        <v>0.03780122853992755</v>
      </c>
      <c r="G23" s="2">
        <f t="shared" si="0"/>
        <v>0.015750511891636478</v>
      </c>
      <c r="H23" s="3">
        <f t="shared" si="0"/>
        <v>0.02205071664829107</v>
      </c>
      <c r="I23" s="7"/>
      <c r="K23" s="6"/>
      <c r="L23" s="6"/>
    </row>
    <row r="24" spans="1:12" ht="15">
      <c r="A24" s="7"/>
      <c r="B24" s="16" t="s">
        <v>4</v>
      </c>
      <c r="C24" s="6">
        <f t="shared" si="1"/>
        <v>2</v>
      </c>
      <c r="D24" s="6">
        <v>2</v>
      </c>
      <c r="E24" s="6">
        <v>0</v>
      </c>
      <c r="F24" s="2">
        <f t="shared" si="0"/>
        <v>0.006300204756654591</v>
      </c>
      <c r="G24" s="2">
        <f t="shared" si="0"/>
        <v>0.006300204756654591</v>
      </c>
      <c r="H24" s="3">
        <f t="shared" si="0"/>
        <v>0</v>
      </c>
      <c r="I24" s="7"/>
      <c r="K24" s="6"/>
      <c r="L24" s="6"/>
    </row>
    <row r="25" spans="1:12" ht="15">
      <c r="A25" s="7"/>
      <c r="B25" s="16" t="s">
        <v>131</v>
      </c>
      <c r="C25" s="6">
        <f t="shared" si="1"/>
        <v>2</v>
      </c>
      <c r="D25" s="6">
        <v>2</v>
      </c>
      <c r="E25" s="6">
        <v>0</v>
      </c>
      <c r="F25" s="2">
        <f t="shared" si="0"/>
        <v>0.006300204756654591</v>
      </c>
      <c r="G25" s="2">
        <f t="shared" si="0"/>
        <v>0.006300204756654591</v>
      </c>
      <c r="H25" s="3">
        <f t="shared" si="0"/>
        <v>0</v>
      </c>
      <c r="I25" s="7"/>
      <c r="K25" s="6"/>
      <c r="L25" s="6"/>
    </row>
    <row r="26" spans="1:9" ht="6.75" customHeight="1">
      <c r="A26" s="7"/>
      <c r="B26" s="16"/>
      <c r="C26" s="6"/>
      <c r="D26" s="6"/>
      <c r="E26" s="6"/>
      <c r="F26" s="2"/>
      <c r="G26" s="2"/>
      <c r="H26" s="3"/>
      <c r="I26" s="7"/>
    </row>
    <row r="27" spans="1:9" ht="16.5" customHeight="1">
      <c r="A27" s="7"/>
      <c r="B27" s="43" t="s">
        <v>10</v>
      </c>
      <c r="C27" s="6">
        <f>SUM(C15:C25)</f>
        <v>1822</v>
      </c>
      <c r="D27" s="6">
        <f>SUM(D15:D25)</f>
        <v>192</v>
      </c>
      <c r="E27" s="6">
        <f>SUM(E15:E25)</f>
        <v>1630</v>
      </c>
      <c r="F27" s="2">
        <f aca="true" t="shared" si="2" ref="F27:H32">C27/$C$9*100</f>
        <v>5.739486533312332</v>
      </c>
      <c r="G27" s="2">
        <f t="shared" si="2"/>
        <v>0.6048196566388409</v>
      </c>
      <c r="H27" s="3">
        <f t="shared" si="2"/>
        <v>5.134666876673491</v>
      </c>
      <c r="I27" s="7"/>
    </row>
    <row r="28" spans="1:9" ht="16.5" customHeight="1">
      <c r="A28" s="7"/>
      <c r="B28" s="16" t="s">
        <v>11</v>
      </c>
      <c r="C28" s="6">
        <f>SUM(C20:C25)</f>
        <v>629</v>
      </c>
      <c r="D28" s="6">
        <f>SUM(D20:D25)</f>
        <v>119</v>
      </c>
      <c r="E28" s="6">
        <f>SUM(E20:E25)</f>
        <v>510</v>
      </c>
      <c r="F28" s="2">
        <f t="shared" si="2"/>
        <v>1.981414395967869</v>
      </c>
      <c r="G28" s="2">
        <f t="shared" si="2"/>
        <v>0.37486218302094815</v>
      </c>
      <c r="H28" s="3">
        <f t="shared" si="2"/>
        <v>1.6065522129469207</v>
      </c>
      <c r="I28" s="7"/>
    </row>
    <row r="29" spans="1:9" ht="16.5" customHeight="1">
      <c r="A29" s="7"/>
      <c r="B29" s="16" t="s">
        <v>12</v>
      </c>
      <c r="C29" s="6">
        <f>SUM(C21:C25)</f>
        <v>218</v>
      </c>
      <c r="D29" s="6">
        <f>SUM(D21:D25)</f>
        <v>51</v>
      </c>
      <c r="E29" s="6">
        <f>SUM(E21:E25)</f>
        <v>167</v>
      </c>
      <c r="F29" s="2">
        <f t="shared" si="2"/>
        <v>0.6867223184753505</v>
      </c>
      <c r="G29" s="2">
        <f t="shared" si="2"/>
        <v>0.16065522129469206</v>
      </c>
      <c r="H29" s="3">
        <f t="shared" si="2"/>
        <v>0.5260670971806584</v>
      </c>
      <c r="I29" s="7"/>
    </row>
    <row r="30" spans="1:9" ht="16.5" customHeight="1">
      <c r="A30" s="7"/>
      <c r="B30" s="16" t="s">
        <v>13</v>
      </c>
      <c r="C30" s="6">
        <f>SUM(C22:C25)</f>
        <v>47</v>
      </c>
      <c r="D30" s="6">
        <f>SUM(D22:D25)</f>
        <v>17</v>
      </c>
      <c r="E30" s="6">
        <f>SUM(E22:E25)</f>
        <v>30</v>
      </c>
      <c r="F30" s="2">
        <f t="shared" si="2"/>
        <v>0.14805481178138288</v>
      </c>
      <c r="G30" s="2">
        <f t="shared" si="2"/>
        <v>0.05355174043156402</v>
      </c>
      <c r="H30" s="3">
        <f t="shared" si="2"/>
        <v>0.09450307134981888</v>
      </c>
      <c r="I30" s="7"/>
    </row>
    <row r="31" spans="1:9" ht="16.5" customHeight="1">
      <c r="A31" s="7"/>
      <c r="B31" s="16" t="s">
        <v>14</v>
      </c>
      <c r="C31" s="6">
        <f>SUM(C23:C25)</f>
        <v>16</v>
      </c>
      <c r="D31" s="6">
        <f>SUM(D23:D25)</f>
        <v>9</v>
      </c>
      <c r="E31" s="6">
        <f>SUM(E23:E25)</f>
        <v>7</v>
      </c>
      <c r="F31" s="2">
        <f t="shared" si="2"/>
        <v>0.050401638053236726</v>
      </c>
      <c r="G31" s="2">
        <f t="shared" si="2"/>
        <v>0.028350921404945658</v>
      </c>
      <c r="H31" s="3">
        <f t="shared" si="2"/>
        <v>0.02205071664829107</v>
      </c>
      <c r="I31" s="7"/>
    </row>
    <row r="32" spans="1:9" ht="16.5" customHeight="1">
      <c r="A32" s="7"/>
      <c r="B32" s="16" t="s">
        <v>15</v>
      </c>
      <c r="C32" s="19">
        <f>SUM(C24:C25)</f>
        <v>4</v>
      </c>
      <c r="D32" s="6">
        <f>SUM(D24:D25)</f>
        <v>4</v>
      </c>
      <c r="E32" s="6">
        <f>SUM(E24:E25)</f>
        <v>0</v>
      </c>
      <c r="F32" s="2">
        <f t="shared" si="2"/>
        <v>0.012600409513309182</v>
      </c>
      <c r="G32" s="2">
        <f t="shared" si="2"/>
        <v>0.012600409513309182</v>
      </c>
      <c r="H32" s="3">
        <f t="shared" si="2"/>
        <v>0</v>
      </c>
      <c r="I32" s="7"/>
    </row>
    <row r="33" spans="1:9" ht="6.75" customHeight="1">
      <c r="A33" s="7"/>
      <c r="B33" s="16"/>
      <c r="C33" s="6"/>
      <c r="D33" s="6"/>
      <c r="E33" s="6"/>
      <c r="F33" s="2"/>
      <c r="G33" s="2"/>
      <c r="H33" s="3"/>
      <c r="I33" s="7"/>
    </row>
    <row r="34" spans="1:12" ht="15" customHeight="1">
      <c r="A34" s="7"/>
      <c r="B34" s="44" t="s">
        <v>132</v>
      </c>
      <c r="C34" s="6">
        <f>D34+E34</f>
        <v>31200</v>
      </c>
      <c r="D34" s="6">
        <v>399</v>
      </c>
      <c r="E34" s="6">
        <v>30801</v>
      </c>
      <c r="F34" s="2">
        <f aca="true" t="shared" si="3" ref="F34:H37">C34/$C$9*100</f>
        <v>98.28319420381162</v>
      </c>
      <c r="G34" s="2">
        <f t="shared" si="3"/>
        <v>1.256890848952591</v>
      </c>
      <c r="H34" s="3">
        <f t="shared" si="3"/>
        <v>97.02630335485904</v>
      </c>
      <c r="I34" s="7"/>
      <c r="K34" s="6"/>
      <c r="L34" s="6"/>
    </row>
    <row r="35" spans="1:12" ht="15">
      <c r="A35" s="7"/>
      <c r="B35" s="16" t="s">
        <v>133</v>
      </c>
      <c r="C35" s="6">
        <f>D35+E35</f>
        <v>498</v>
      </c>
      <c r="D35" s="6">
        <v>85</v>
      </c>
      <c r="E35" s="6">
        <v>413</v>
      </c>
      <c r="F35" s="2">
        <f t="shared" si="3"/>
        <v>1.5687509844069931</v>
      </c>
      <c r="G35" s="2">
        <f t="shared" si="3"/>
        <v>0.26775870215782016</v>
      </c>
      <c r="H35" s="3">
        <f t="shared" si="3"/>
        <v>1.300992282249173</v>
      </c>
      <c r="I35" s="7"/>
      <c r="K35" s="6"/>
      <c r="L35" s="6"/>
    </row>
    <row r="36" spans="1:12" ht="15">
      <c r="A36" s="7"/>
      <c r="B36" s="16" t="s">
        <v>134</v>
      </c>
      <c r="C36" s="6">
        <f>D36+E36</f>
        <v>31</v>
      </c>
      <c r="D36" s="6">
        <v>8</v>
      </c>
      <c r="E36" s="6">
        <v>23</v>
      </c>
      <c r="F36" s="2">
        <f t="shared" si="3"/>
        <v>0.09765317372814616</v>
      </c>
      <c r="G36" s="2">
        <f t="shared" si="3"/>
        <v>0.025200819026618363</v>
      </c>
      <c r="H36" s="3">
        <f t="shared" si="3"/>
        <v>0.0724523547015278</v>
      </c>
      <c r="I36" s="7"/>
      <c r="K36" s="6"/>
      <c r="L36" s="6"/>
    </row>
    <row r="37" spans="2:12" ht="15">
      <c r="B37" s="17" t="s">
        <v>135</v>
      </c>
      <c r="C37" s="18">
        <f>D37+E37</f>
        <v>16</v>
      </c>
      <c r="D37" s="76">
        <v>9</v>
      </c>
      <c r="E37" s="76">
        <v>7</v>
      </c>
      <c r="F37" s="4">
        <f t="shared" si="3"/>
        <v>0.050401638053236726</v>
      </c>
      <c r="G37" s="4">
        <f t="shared" si="3"/>
        <v>0.028350921404945658</v>
      </c>
      <c r="H37" s="5">
        <f t="shared" si="3"/>
        <v>0.02205071664829107</v>
      </c>
      <c r="K37" s="6"/>
      <c r="L37" s="6"/>
    </row>
  </sheetData>
  <sheetProtection/>
  <mergeCells count="1">
    <mergeCell ref="C5:H5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  <headerFooter>
    <oddFooter>&amp;C&amp;"Arial Unicode MS,標準"III-1-6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F4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15.7109375" style="1" customWidth="1"/>
    <col min="3" max="3" width="8.7109375" style="1" customWidth="1"/>
    <col min="4" max="4" width="9.7109375" style="1" customWidth="1"/>
    <col min="5" max="7" width="8.7109375" style="1" customWidth="1"/>
    <col min="8" max="8" width="7.7109375" style="1" customWidth="1"/>
    <col min="9" max="10" width="8.7109375" style="1" customWidth="1"/>
    <col min="11" max="11" width="1.8515625" style="1" customWidth="1"/>
    <col min="12" max="12" width="1.7109375" style="1" customWidth="1"/>
    <col min="13" max="13" width="15.7109375" style="1" customWidth="1"/>
    <col min="14" max="21" width="8.7109375" style="1" customWidth="1"/>
    <col min="22" max="22" width="1.8515625" style="1" customWidth="1"/>
    <col min="23" max="23" width="1.7109375" style="1" customWidth="1"/>
    <col min="24" max="24" width="15.7109375" style="1" customWidth="1"/>
    <col min="25" max="32" width="8.7109375" style="1" customWidth="1"/>
    <col min="33" max="33" width="1.8515625" style="1" customWidth="1"/>
    <col min="34" max="16384" width="9.140625" style="1" customWidth="1"/>
  </cols>
  <sheetData>
    <row r="1" spans="1:32" ht="15" customHeight="1">
      <c r="A1" s="7"/>
      <c r="B1" s="7"/>
      <c r="C1" s="7"/>
      <c r="D1" s="7"/>
      <c r="E1" s="7"/>
      <c r="F1" s="7"/>
      <c r="J1" s="46" t="s">
        <v>45</v>
      </c>
      <c r="L1" s="7"/>
      <c r="M1" s="7"/>
      <c r="N1" s="7"/>
      <c r="O1" s="7"/>
      <c r="P1" s="7"/>
      <c r="Q1" s="7"/>
      <c r="U1" s="47" t="s">
        <v>46</v>
      </c>
      <c r="W1" s="7"/>
      <c r="X1" s="7"/>
      <c r="Y1" s="7"/>
      <c r="Z1" s="7"/>
      <c r="AA1" s="7"/>
      <c r="AB1" s="7"/>
      <c r="AF1" s="47" t="s">
        <v>55</v>
      </c>
    </row>
    <row r="2" spans="1:28" ht="15" customHeight="1">
      <c r="A2" s="7"/>
      <c r="B2" s="48" t="s">
        <v>143</v>
      </c>
      <c r="C2" s="48"/>
      <c r="D2" s="48"/>
      <c r="E2" s="48"/>
      <c r="F2" s="48"/>
      <c r="L2" s="7"/>
      <c r="M2" s="48" t="s">
        <v>63</v>
      </c>
      <c r="N2" s="48"/>
      <c r="O2" s="48"/>
      <c r="P2" s="48"/>
      <c r="Q2" s="48"/>
      <c r="W2" s="7"/>
      <c r="X2" s="48" t="s">
        <v>63</v>
      </c>
      <c r="Y2" s="48"/>
      <c r="Z2" s="48"/>
      <c r="AA2" s="48"/>
      <c r="AB2" s="48"/>
    </row>
    <row r="3" spans="1:28" ht="15" customHeight="1">
      <c r="A3" s="7"/>
      <c r="B3" s="48" t="s">
        <v>149</v>
      </c>
      <c r="C3" s="48"/>
      <c r="D3" s="48"/>
      <c r="E3" s="48"/>
      <c r="F3" s="48"/>
      <c r="L3" s="7"/>
      <c r="M3" s="48" t="s">
        <v>149</v>
      </c>
      <c r="N3" s="48"/>
      <c r="O3" s="48"/>
      <c r="P3" s="48"/>
      <c r="Q3" s="48"/>
      <c r="W3" s="7"/>
      <c r="X3" s="48" t="s">
        <v>157</v>
      </c>
      <c r="Y3" s="48"/>
      <c r="Z3" s="48"/>
      <c r="AA3" s="48"/>
      <c r="AB3" s="48"/>
    </row>
    <row r="4" spans="1:28" ht="15" customHeight="1">
      <c r="A4" s="7"/>
      <c r="B4" s="48"/>
      <c r="C4" s="48"/>
      <c r="D4" s="48"/>
      <c r="E4" s="48"/>
      <c r="F4" s="48"/>
      <c r="L4" s="7"/>
      <c r="M4" s="48"/>
      <c r="N4" s="48"/>
      <c r="O4" s="48"/>
      <c r="P4" s="48"/>
      <c r="Q4" s="48"/>
      <c r="W4" s="7"/>
      <c r="X4" s="48"/>
      <c r="Y4" s="48"/>
      <c r="Z4" s="48"/>
      <c r="AA4" s="48"/>
      <c r="AB4" s="48"/>
    </row>
    <row r="5" spans="1:32" ht="15" customHeight="1">
      <c r="A5" s="7"/>
      <c r="B5" s="22"/>
      <c r="C5" s="105" t="s">
        <v>51</v>
      </c>
      <c r="D5" s="106"/>
      <c r="E5" s="106"/>
      <c r="F5" s="106"/>
      <c r="G5" s="106"/>
      <c r="H5" s="106"/>
      <c r="I5" s="106"/>
      <c r="J5" s="107"/>
      <c r="L5" s="7"/>
      <c r="M5" s="22"/>
      <c r="N5" s="105" t="s">
        <v>51</v>
      </c>
      <c r="O5" s="106"/>
      <c r="P5" s="106"/>
      <c r="Q5" s="106"/>
      <c r="R5" s="106"/>
      <c r="S5" s="106"/>
      <c r="T5" s="106"/>
      <c r="U5" s="107"/>
      <c r="W5" s="7"/>
      <c r="X5" s="22"/>
      <c r="Y5" s="105" t="s">
        <v>51</v>
      </c>
      <c r="Z5" s="106"/>
      <c r="AA5" s="106"/>
      <c r="AB5" s="106"/>
      <c r="AC5" s="106"/>
      <c r="AD5" s="106"/>
      <c r="AE5" s="106"/>
      <c r="AF5" s="107"/>
    </row>
    <row r="6" spans="1:32" ht="48" customHeight="1">
      <c r="A6" s="7"/>
      <c r="B6" s="20" t="s">
        <v>5</v>
      </c>
      <c r="C6" s="49" t="s">
        <v>20</v>
      </c>
      <c r="D6" s="50" t="s">
        <v>38</v>
      </c>
      <c r="E6" s="51" t="s">
        <v>39</v>
      </c>
      <c r="F6" s="28" t="s">
        <v>40</v>
      </c>
      <c r="G6" s="52" t="s">
        <v>41</v>
      </c>
      <c r="H6" s="52" t="s">
        <v>42</v>
      </c>
      <c r="I6" s="84" t="s">
        <v>43</v>
      </c>
      <c r="J6" s="85" t="s">
        <v>44</v>
      </c>
      <c r="L6" s="7"/>
      <c r="M6" s="20" t="s">
        <v>5</v>
      </c>
      <c r="N6" s="49" t="s">
        <v>47</v>
      </c>
      <c r="O6" s="50" t="s">
        <v>48</v>
      </c>
      <c r="P6" s="51" t="s">
        <v>49</v>
      </c>
      <c r="Q6" s="32" t="s">
        <v>115</v>
      </c>
      <c r="R6" s="52" t="s">
        <v>50</v>
      </c>
      <c r="S6" s="52" t="s">
        <v>52</v>
      </c>
      <c r="T6" s="84" t="s">
        <v>53</v>
      </c>
      <c r="U6" s="85" t="s">
        <v>54</v>
      </c>
      <c r="W6" s="7"/>
      <c r="X6" s="20" t="s">
        <v>5</v>
      </c>
      <c r="Y6" s="49" t="s">
        <v>56</v>
      </c>
      <c r="Z6" s="50" t="s">
        <v>57</v>
      </c>
      <c r="AA6" s="51" t="s">
        <v>58</v>
      </c>
      <c r="AB6" s="32" t="s">
        <v>59</v>
      </c>
      <c r="AC6" s="52" t="s">
        <v>60</v>
      </c>
      <c r="AD6" s="52" t="s">
        <v>61</v>
      </c>
      <c r="AE6" s="84" t="s">
        <v>62</v>
      </c>
      <c r="AF6" s="85" t="s">
        <v>37</v>
      </c>
    </row>
    <row r="7" spans="1:32" ht="15" customHeight="1">
      <c r="A7" s="7"/>
      <c r="B7" s="21"/>
      <c r="C7" s="108" t="s">
        <v>16</v>
      </c>
      <c r="D7" s="109"/>
      <c r="E7" s="109"/>
      <c r="F7" s="109"/>
      <c r="G7" s="109"/>
      <c r="H7" s="109"/>
      <c r="I7" s="109"/>
      <c r="J7" s="110"/>
      <c r="L7" s="7"/>
      <c r="M7" s="21"/>
      <c r="N7" s="108" t="s">
        <v>16</v>
      </c>
      <c r="O7" s="109"/>
      <c r="P7" s="109"/>
      <c r="Q7" s="109"/>
      <c r="R7" s="109"/>
      <c r="S7" s="109"/>
      <c r="T7" s="109"/>
      <c r="U7" s="110"/>
      <c r="W7" s="7"/>
      <c r="X7" s="21"/>
      <c r="Y7" s="108" t="s">
        <v>16</v>
      </c>
      <c r="Z7" s="109"/>
      <c r="AA7" s="109"/>
      <c r="AB7" s="109"/>
      <c r="AC7" s="109"/>
      <c r="AD7" s="109"/>
      <c r="AE7" s="109"/>
      <c r="AF7" s="110"/>
    </row>
    <row r="8" spans="1:32" ht="5.25" customHeight="1">
      <c r="A8" s="7"/>
      <c r="B8" s="16"/>
      <c r="C8" s="6"/>
      <c r="D8" s="6"/>
      <c r="E8" s="6"/>
      <c r="F8" s="25"/>
      <c r="G8" s="6"/>
      <c r="H8" s="25"/>
      <c r="I8" s="6"/>
      <c r="J8" s="87"/>
      <c r="L8" s="7"/>
      <c r="M8" s="16"/>
      <c r="N8" s="6"/>
      <c r="O8" s="6"/>
      <c r="P8" s="6"/>
      <c r="Q8" s="6"/>
      <c r="R8" s="6"/>
      <c r="S8" s="6"/>
      <c r="T8" s="6"/>
      <c r="U8" s="88"/>
      <c r="W8" s="7"/>
      <c r="X8" s="16"/>
      <c r="Y8" s="6"/>
      <c r="Z8" s="6"/>
      <c r="AA8" s="6"/>
      <c r="AB8" s="6"/>
      <c r="AC8" s="6"/>
      <c r="AD8" s="6"/>
      <c r="AE8" s="6"/>
      <c r="AF8" s="88"/>
    </row>
    <row r="9" spans="1:32" ht="15">
      <c r="A9" s="7"/>
      <c r="B9" s="16" t="s">
        <v>20</v>
      </c>
      <c r="C9" s="6">
        <f>SUM(D9:J9)+SUM(N9:U9)+SUM(Y9:AF9)</f>
        <v>1835</v>
      </c>
      <c r="D9" s="6">
        <f>SUM(D11:D25)</f>
        <v>501</v>
      </c>
      <c r="E9" s="6">
        <f aca="true" t="shared" si="0" ref="E9:J9">SUM(E11:E25)</f>
        <v>62</v>
      </c>
      <c r="F9" s="6">
        <f t="shared" si="0"/>
        <v>63</v>
      </c>
      <c r="G9" s="6">
        <f t="shared" si="0"/>
        <v>182</v>
      </c>
      <c r="H9" s="6">
        <f t="shared" si="0"/>
        <v>5</v>
      </c>
      <c r="I9" s="6">
        <f t="shared" si="0"/>
        <v>109</v>
      </c>
      <c r="J9" s="30">
        <f t="shared" si="0"/>
        <v>6</v>
      </c>
      <c r="L9" s="7"/>
      <c r="M9" s="16" t="s">
        <v>20</v>
      </c>
      <c r="N9" s="6">
        <f>SUM(N11:N25)</f>
        <v>5</v>
      </c>
      <c r="O9" s="6">
        <f>SUM(O11:O25)</f>
        <v>1</v>
      </c>
      <c r="P9" s="6">
        <f aca="true" t="shared" si="1" ref="P9:U9">SUM(P11:P25)</f>
        <v>45</v>
      </c>
      <c r="Q9" s="6">
        <f t="shared" si="1"/>
        <v>0</v>
      </c>
      <c r="R9" s="6">
        <f t="shared" si="1"/>
        <v>77</v>
      </c>
      <c r="S9" s="6">
        <f t="shared" si="1"/>
        <v>0</v>
      </c>
      <c r="T9" s="6">
        <f t="shared" si="1"/>
        <v>12</v>
      </c>
      <c r="U9" s="30">
        <f t="shared" si="1"/>
        <v>294</v>
      </c>
      <c r="W9" s="7"/>
      <c r="X9" s="16" t="s">
        <v>20</v>
      </c>
      <c r="Y9" s="6">
        <f>SUM(Y11:Y25)</f>
        <v>5</v>
      </c>
      <c r="Z9" s="6">
        <f>SUM(Z11:Z25)</f>
        <v>411</v>
      </c>
      <c r="AA9" s="6">
        <f aca="true" t="shared" si="2" ref="AA9:AF9">SUM(AA11:AA25)</f>
        <v>10</v>
      </c>
      <c r="AB9" s="6">
        <f t="shared" si="2"/>
        <v>4</v>
      </c>
      <c r="AC9" s="6">
        <f t="shared" si="2"/>
        <v>2</v>
      </c>
      <c r="AD9" s="6">
        <f t="shared" si="2"/>
        <v>10</v>
      </c>
      <c r="AE9" s="6">
        <f t="shared" si="2"/>
        <v>0</v>
      </c>
      <c r="AF9" s="30">
        <f t="shared" si="2"/>
        <v>31</v>
      </c>
    </row>
    <row r="10" spans="1:32" ht="6.75" customHeight="1">
      <c r="A10" s="7"/>
      <c r="B10" s="16"/>
      <c r="C10" s="6"/>
      <c r="D10" s="6"/>
      <c r="E10" s="6"/>
      <c r="F10" s="23"/>
      <c r="G10" s="24"/>
      <c r="H10" s="24"/>
      <c r="I10" s="24"/>
      <c r="J10" s="29"/>
      <c r="L10" s="7"/>
      <c r="M10" s="16"/>
      <c r="N10" s="6"/>
      <c r="O10" s="6"/>
      <c r="P10" s="6"/>
      <c r="Q10" s="23"/>
      <c r="R10" s="24"/>
      <c r="S10" s="24"/>
      <c r="T10" s="24"/>
      <c r="U10" s="29"/>
      <c r="W10" s="7"/>
      <c r="X10" s="16"/>
      <c r="Y10" s="6"/>
      <c r="Z10" s="6"/>
      <c r="AA10" s="6"/>
      <c r="AB10" s="23"/>
      <c r="AC10" s="24"/>
      <c r="AD10" s="24"/>
      <c r="AE10" s="24"/>
      <c r="AF10" s="29"/>
    </row>
    <row r="11" spans="1:32" ht="15">
      <c r="A11" s="7"/>
      <c r="B11" s="16" t="s">
        <v>9</v>
      </c>
      <c r="C11" s="6">
        <f>SUM(D11:J11)+SUM(N11:U11)+SUM(Y11:AF11)</f>
        <v>594</v>
      </c>
      <c r="D11" s="6">
        <v>149</v>
      </c>
      <c r="E11" s="6">
        <v>12</v>
      </c>
      <c r="F11" s="6">
        <v>16</v>
      </c>
      <c r="G11" s="6">
        <v>25</v>
      </c>
      <c r="H11" s="6">
        <v>0</v>
      </c>
      <c r="I11" s="6">
        <v>73</v>
      </c>
      <c r="J11" s="30">
        <v>0</v>
      </c>
      <c r="L11" s="7"/>
      <c r="M11" s="16" t="s">
        <v>9</v>
      </c>
      <c r="N11" s="6">
        <v>1</v>
      </c>
      <c r="O11" s="6">
        <v>0</v>
      </c>
      <c r="P11" s="6">
        <v>7</v>
      </c>
      <c r="Q11" s="6">
        <v>0</v>
      </c>
      <c r="R11" s="6">
        <v>0</v>
      </c>
      <c r="S11" s="6">
        <v>0</v>
      </c>
      <c r="T11" s="6">
        <v>0</v>
      </c>
      <c r="U11" s="30">
        <v>283</v>
      </c>
      <c r="W11" s="7"/>
      <c r="X11" s="16" t="s">
        <v>9</v>
      </c>
      <c r="Y11" s="6">
        <v>0</v>
      </c>
      <c r="Z11" s="6">
        <v>11</v>
      </c>
      <c r="AA11" s="6">
        <v>4</v>
      </c>
      <c r="AB11" s="6">
        <v>0</v>
      </c>
      <c r="AC11" s="6">
        <v>1</v>
      </c>
      <c r="AD11" s="6">
        <v>6</v>
      </c>
      <c r="AE11" s="6">
        <v>0</v>
      </c>
      <c r="AF11" s="30">
        <v>6</v>
      </c>
    </row>
    <row r="12" spans="1:32" ht="15">
      <c r="A12" s="7"/>
      <c r="B12" s="16">
        <v>2</v>
      </c>
      <c r="C12" s="6">
        <f aca="true" t="shared" si="3" ref="C12:C37">SUM(D12:J12)+SUM(N12:U12)+SUM(Y12:AF12)</f>
        <v>278</v>
      </c>
      <c r="D12" s="6">
        <v>98</v>
      </c>
      <c r="E12" s="6">
        <v>21</v>
      </c>
      <c r="F12" s="6">
        <v>12</v>
      </c>
      <c r="G12" s="6">
        <v>52</v>
      </c>
      <c r="H12" s="6">
        <v>1</v>
      </c>
      <c r="I12" s="6">
        <v>30</v>
      </c>
      <c r="J12" s="30">
        <v>1</v>
      </c>
      <c r="L12" s="7"/>
      <c r="M12" s="16">
        <v>2</v>
      </c>
      <c r="N12" s="6">
        <v>0</v>
      </c>
      <c r="O12" s="6">
        <v>0</v>
      </c>
      <c r="P12" s="6">
        <v>13</v>
      </c>
      <c r="Q12" s="6">
        <v>0</v>
      </c>
      <c r="R12" s="6">
        <v>9</v>
      </c>
      <c r="S12" s="6">
        <v>0</v>
      </c>
      <c r="T12" s="6">
        <v>3</v>
      </c>
      <c r="U12" s="30">
        <v>2</v>
      </c>
      <c r="W12" s="7"/>
      <c r="X12" s="16">
        <v>2</v>
      </c>
      <c r="Y12" s="6">
        <v>0</v>
      </c>
      <c r="Z12" s="6">
        <v>22</v>
      </c>
      <c r="AA12" s="6">
        <v>5</v>
      </c>
      <c r="AB12" s="6">
        <v>1</v>
      </c>
      <c r="AC12" s="6">
        <v>1</v>
      </c>
      <c r="AD12" s="6">
        <v>3</v>
      </c>
      <c r="AE12" s="6">
        <v>0</v>
      </c>
      <c r="AF12" s="30">
        <v>4</v>
      </c>
    </row>
    <row r="13" spans="1:32" ht="15">
      <c r="A13" s="7"/>
      <c r="B13" s="16">
        <v>3</v>
      </c>
      <c r="C13" s="6">
        <f t="shared" si="3"/>
        <v>118</v>
      </c>
      <c r="D13" s="6">
        <v>37</v>
      </c>
      <c r="E13" s="6">
        <v>4</v>
      </c>
      <c r="F13" s="6">
        <v>11</v>
      </c>
      <c r="G13" s="6">
        <v>16</v>
      </c>
      <c r="H13" s="6">
        <v>0</v>
      </c>
      <c r="I13" s="6">
        <v>3</v>
      </c>
      <c r="J13" s="30">
        <v>1</v>
      </c>
      <c r="L13" s="7"/>
      <c r="M13" s="16">
        <v>3</v>
      </c>
      <c r="N13" s="6">
        <v>0</v>
      </c>
      <c r="O13" s="6">
        <v>0</v>
      </c>
      <c r="P13" s="6">
        <v>1</v>
      </c>
      <c r="Q13" s="6">
        <v>0</v>
      </c>
      <c r="R13" s="6">
        <v>5</v>
      </c>
      <c r="S13" s="6">
        <v>0</v>
      </c>
      <c r="T13" s="6">
        <v>3</v>
      </c>
      <c r="U13" s="30">
        <v>3</v>
      </c>
      <c r="W13" s="7"/>
      <c r="X13" s="16">
        <v>3</v>
      </c>
      <c r="Y13" s="6">
        <v>0</v>
      </c>
      <c r="Z13" s="6">
        <v>29</v>
      </c>
      <c r="AA13" s="6">
        <v>0</v>
      </c>
      <c r="AB13" s="6">
        <v>1</v>
      </c>
      <c r="AC13" s="6">
        <v>0</v>
      </c>
      <c r="AD13" s="6">
        <v>1</v>
      </c>
      <c r="AE13" s="6">
        <v>0</v>
      </c>
      <c r="AF13" s="30">
        <v>3</v>
      </c>
    </row>
    <row r="14" spans="1:32" ht="15">
      <c r="A14" s="7"/>
      <c r="B14" s="16">
        <v>4</v>
      </c>
      <c r="C14" s="6">
        <f t="shared" si="3"/>
        <v>83</v>
      </c>
      <c r="D14" s="6">
        <v>25</v>
      </c>
      <c r="E14" s="6">
        <v>1</v>
      </c>
      <c r="F14" s="6">
        <v>4</v>
      </c>
      <c r="G14" s="6">
        <v>12</v>
      </c>
      <c r="H14" s="6">
        <v>2</v>
      </c>
      <c r="I14" s="6">
        <v>2</v>
      </c>
      <c r="J14" s="30">
        <v>1</v>
      </c>
      <c r="L14" s="7"/>
      <c r="M14" s="16">
        <v>4</v>
      </c>
      <c r="N14" s="6">
        <v>1</v>
      </c>
      <c r="O14" s="6">
        <v>0</v>
      </c>
      <c r="P14" s="6">
        <v>0</v>
      </c>
      <c r="Q14" s="6">
        <v>0</v>
      </c>
      <c r="R14" s="6">
        <v>6</v>
      </c>
      <c r="S14" s="6">
        <v>0</v>
      </c>
      <c r="T14" s="6">
        <v>0</v>
      </c>
      <c r="U14" s="30">
        <v>1</v>
      </c>
      <c r="W14" s="7"/>
      <c r="X14" s="16">
        <v>4</v>
      </c>
      <c r="Y14" s="6">
        <v>0</v>
      </c>
      <c r="Z14" s="6">
        <v>26</v>
      </c>
      <c r="AA14" s="6">
        <v>1</v>
      </c>
      <c r="AB14" s="6">
        <v>0</v>
      </c>
      <c r="AC14" s="6">
        <v>0</v>
      </c>
      <c r="AD14" s="6">
        <v>0</v>
      </c>
      <c r="AE14" s="6">
        <v>0</v>
      </c>
      <c r="AF14" s="30">
        <v>1</v>
      </c>
    </row>
    <row r="15" spans="1:32" ht="15">
      <c r="A15" s="7"/>
      <c r="B15" s="16" t="s">
        <v>21</v>
      </c>
      <c r="C15" s="6">
        <f t="shared" si="3"/>
        <v>68</v>
      </c>
      <c r="D15" s="6">
        <v>20</v>
      </c>
      <c r="E15" s="6">
        <v>0</v>
      </c>
      <c r="F15" s="6">
        <v>4</v>
      </c>
      <c r="G15" s="6">
        <v>5</v>
      </c>
      <c r="H15" s="6">
        <v>1</v>
      </c>
      <c r="I15" s="6">
        <v>1</v>
      </c>
      <c r="J15" s="30">
        <v>1</v>
      </c>
      <c r="L15" s="7"/>
      <c r="M15" s="16" t="s">
        <v>21</v>
      </c>
      <c r="N15" s="6">
        <v>0</v>
      </c>
      <c r="O15" s="6">
        <v>0</v>
      </c>
      <c r="P15" s="6">
        <v>0</v>
      </c>
      <c r="Q15" s="6">
        <v>0</v>
      </c>
      <c r="R15" s="6">
        <v>7</v>
      </c>
      <c r="S15" s="6">
        <v>0</v>
      </c>
      <c r="T15" s="6">
        <v>2</v>
      </c>
      <c r="U15" s="30">
        <v>1</v>
      </c>
      <c r="W15" s="7"/>
      <c r="X15" s="16" t="s">
        <v>21</v>
      </c>
      <c r="Y15" s="6">
        <v>0</v>
      </c>
      <c r="Z15" s="6">
        <v>23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30">
        <v>3</v>
      </c>
    </row>
    <row r="16" spans="1:32" ht="15">
      <c r="A16" s="7"/>
      <c r="B16" s="16" t="s">
        <v>22</v>
      </c>
      <c r="C16" s="6">
        <f t="shared" si="3"/>
        <v>69</v>
      </c>
      <c r="D16" s="6">
        <v>17</v>
      </c>
      <c r="E16" s="6">
        <v>3</v>
      </c>
      <c r="F16" s="6">
        <v>3</v>
      </c>
      <c r="G16" s="6">
        <v>10</v>
      </c>
      <c r="H16" s="6">
        <v>0</v>
      </c>
      <c r="I16" s="6">
        <v>0</v>
      </c>
      <c r="J16" s="30">
        <v>0</v>
      </c>
      <c r="L16" s="7"/>
      <c r="M16" s="16" t="s">
        <v>22</v>
      </c>
      <c r="N16" s="6">
        <v>0</v>
      </c>
      <c r="O16" s="6">
        <v>0</v>
      </c>
      <c r="P16" s="6">
        <v>1</v>
      </c>
      <c r="Q16" s="6">
        <v>0</v>
      </c>
      <c r="R16" s="6">
        <v>9</v>
      </c>
      <c r="S16" s="6">
        <v>0</v>
      </c>
      <c r="T16" s="6">
        <v>0</v>
      </c>
      <c r="U16" s="30">
        <v>1</v>
      </c>
      <c r="W16" s="7"/>
      <c r="X16" s="16" t="s">
        <v>22</v>
      </c>
      <c r="Y16" s="6">
        <v>0</v>
      </c>
      <c r="Z16" s="6">
        <v>20</v>
      </c>
      <c r="AA16" s="6">
        <v>0</v>
      </c>
      <c r="AB16" s="6">
        <v>1</v>
      </c>
      <c r="AC16" s="6">
        <v>0</v>
      </c>
      <c r="AD16" s="6">
        <v>0</v>
      </c>
      <c r="AE16" s="6">
        <v>0</v>
      </c>
      <c r="AF16" s="30">
        <v>4</v>
      </c>
    </row>
    <row r="17" spans="1:32" ht="15">
      <c r="A17" s="7"/>
      <c r="B17" s="16" t="s">
        <v>23</v>
      </c>
      <c r="C17" s="6">
        <f t="shared" si="3"/>
        <v>76</v>
      </c>
      <c r="D17" s="6">
        <v>13</v>
      </c>
      <c r="E17" s="6">
        <v>4</v>
      </c>
      <c r="F17" s="6">
        <v>2</v>
      </c>
      <c r="G17" s="6">
        <v>15</v>
      </c>
      <c r="H17" s="6">
        <v>0</v>
      </c>
      <c r="I17" s="6">
        <v>0</v>
      </c>
      <c r="J17" s="30">
        <v>0</v>
      </c>
      <c r="L17" s="7"/>
      <c r="M17" s="16" t="s">
        <v>23</v>
      </c>
      <c r="N17" s="6">
        <v>1</v>
      </c>
      <c r="O17" s="6">
        <v>0</v>
      </c>
      <c r="P17" s="6">
        <v>1</v>
      </c>
      <c r="Q17" s="6">
        <v>0</v>
      </c>
      <c r="R17" s="6">
        <v>2</v>
      </c>
      <c r="S17" s="6">
        <v>0</v>
      </c>
      <c r="T17" s="6">
        <v>3</v>
      </c>
      <c r="U17" s="30">
        <v>0</v>
      </c>
      <c r="W17" s="7"/>
      <c r="X17" s="16" t="s">
        <v>23</v>
      </c>
      <c r="Y17" s="6">
        <v>1</v>
      </c>
      <c r="Z17" s="6">
        <v>32</v>
      </c>
      <c r="AA17" s="6">
        <v>0</v>
      </c>
      <c r="AB17" s="6">
        <v>1</v>
      </c>
      <c r="AC17" s="6">
        <v>0</v>
      </c>
      <c r="AD17" s="6">
        <v>0</v>
      </c>
      <c r="AE17" s="6">
        <v>0</v>
      </c>
      <c r="AF17" s="30">
        <v>1</v>
      </c>
    </row>
    <row r="18" spans="1:32" ht="15">
      <c r="A18" s="7"/>
      <c r="B18" s="16" t="s">
        <v>24</v>
      </c>
      <c r="C18" s="6">
        <f t="shared" si="3"/>
        <v>70</v>
      </c>
      <c r="D18" s="6">
        <v>13</v>
      </c>
      <c r="E18" s="6">
        <v>0</v>
      </c>
      <c r="F18" s="6">
        <v>0</v>
      </c>
      <c r="G18" s="6">
        <v>16</v>
      </c>
      <c r="H18" s="6">
        <v>0</v>
      </c>
      <c r="I18" s="6">
        <v>0</v>
      </c>
      <c r="J18" s="30">
        <v>0</v>
      </c>
      <c r="L18" s="7"/>
      <c r="M18" s="16" t="s">
        <v>24</v>
      </c>
      <c r="N18" s="6">
        <v>0</v>
      </c>
      <c r="O18" s="6">
        <v>0</v>
      </c>
      <c r="P18" s="6">
        <v>1</v>
      </c>
      <c r="Q18" s="6">
        <v>0</v>
      </c>
      <c r="R18" s="6">
        <v>4</v>
      </c>
      <c r="S18" s="6">
        <v>0</v>
      </c>
      <c r="T18" s="6">
        <v>1</v>
      </c>
      <c r="U18" s="30">
        <v>1</v>
      </c>
      <c r="W18" s="7"/>
      <c r="X18" s="16" t="s">
        <v>24</v>
      </c>
      <c r="Y18" s="6">
        <v>0</v>
      </c>
      <c r="Z18" s="6">
        <v>34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30">
        <v>0</v>
      </c>
    </row>
    <row r="19" spans="1:32" ht="15">
      <c r="A19" s="7"/>
      <c r="B19" s="16" t="s">
        <v>25</v>
      </c>
      <c r="C19" s="6">
        <f t="shared" si="3"/>
        <v>53</v>
      </c>
      <c r="D19" s="6">
        <v>10</v>
      </c>
      <c r="E19" s="6">
        <v>1</v>
      </c>
      <c r="F19" s="6">
        <v>2</v>
      </c>
      <c r="G19" s="6">
        <v>11</v>
      </c>
      <c r="H19" s="6">
        <v>0</v>
      </c>
      <c r="I19" s="6">
        <v>0</v>
      </c>
      <c r="J19" s="30">
        <v>0</v>
      </c>
      <c r="L19" s="7"/>
      <c r="M19" s="16" t="s">
        <v>25</v>
      </c>
      <c r="N19" s="6">
        <v>0</v>
      </c>
      <c r="O19" s="6">
        <v>0</v>
      </c>
      <c r="P19" s="6">
        <v>1</v>
      </c>
      <c r="Q19" s="6">
        <v>0</v>
      </c>
      <c r="R19" s="6">
        <v>5</v>
      </c>
      <c r="S19" s="6">
        <v>0</v>
      </c>
      <c r="T19" s="6">
        <v>0</v>
      </c>
      <c r="U19" s="30">
        <v>0</v>
      </c>
      <c r="W19" s="7"/>
      <c r="X19" s="16" t="s">
        <v>25</v>
      </c>
      <c r="Y19" s="6">
        <v>0</v>
      </c>
      <c r="Z19" s="6">
        <v>22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30">
        <v>1</v>
      </c>
    </row>
    <row r="20" spans="1:32" ht="15">
      <c r="A20" s="7"/>
      <c r="B20" s="16" t="s">
        <v>0</v>
      </c>
      <c r="C20" s="6">
        <f t="shared" si="3"/>
        <v>257</v>
      </c>
      <c r="D20" s="6">
        <v>68</v>
      </c>
      <c r="E20" s="6">
        <v>11</v>
      </c>
      <c r="F20" s="6">
        <v>7</v>
      </c>
      <c r="G20" s="6">
        <v>16</v>
      </c>
      <c r="H20" s="6">
        <v>0</v>
      </c>
      <c r="I20" s="6">
        <v>0</v>
      </c>
      <c r="J20" s="30">
        <v>2</v>
      </c>
      <c r="L20" s="7"/>
      <c r="M20" s="16" t="s">
        <v>0</v>
      </c>
      <c r="N20" s="6">
        <v>1</v>
      </c>
      <c r="O20" s="6">
        <v>1</v>
      </c>
      <c r="P20" s="6">
        <v>13</v>
      </c>
      <c r="Q20" s="6">
        <v>0</v>
      </c>
      <c r="R20" s="6">
        <v>14</v>
      </c>
      <c r="S20" s="6">
        <v>0</v>
      </c>
      <c r="T20" s="6">
        <v>0</v>
      </c>
      <c r="U20" s="30">
        <v>2</v>
      </c>
      <c r="W20" s="7"/>
      <c r="X20" s="16" t="s">
        <v>0</v>
      </c>
      <c r="Y20" s="6">
        <v>2</v>
      </c>
      <c r="Z20" s="6">
        <v>116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30">
        <v>4</v>
      </c>
    </row>
    <row r="21" spans="1:32" ht="15">
      <c r="A21" s="7"/>
      <c r="B21" s="16" t="s">
        <v>1</v>
      </c>
      <c r="C21" s="6">
        <f t="shared" si="3"/>
        <v>122</v>
      </c>
      <c r="D21" s="6">
        <v>34</v>
      </c>
      <c r="E21" s="6">
        <v>4</v>
      </c>
      <c r="F21" s="6">
        <v>2</v>
      </c>
      <c r="G21" s="6">
        <v>3</v>
      </c>
      <c r="H21" s="6">
        <v>1</v>
      </c>
      <c r="I21" s="6">
        <v>0</v>
      </c>
      <c r="J21" s="30">
        <v>0</v>
      </c>
      <c r="L21" s="7"/>
      <c r="M21" s="16" t="s">
        <v>1</v>
      </c>
      <c r="N21" s="6">
        <v>1</v>
      </c>
      <c r="O21" s="6">
        <v>0</v>
      </c>
      <c r="P21" s="6">
        <v>5</v>
      </c>
      <c r="Q21" s="6">
        <v>0</v>
      </c>
      <c r="R21" s="6">
        <v>12</v>
      </c>
      <c r="S21" s="6">
        <v>0</v>
      </c>
      <c r="T21" s="6">
        <v>0</v>
      </c>
      <c r="U21" s="30">
        <v>0</v>
      </c>
      <c r="W21" s="7"/>
      <c r="X21" s="16" t="s">
        <v>1</v>
      </c>
      <c r="Y21" s="6">
        <v>1</v>
      </c>
      <c r="Z21" s="6">
        <v>58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30">
        <v>1</v>
      </c>
    </row>
    <row r="22" spans="1:32" ht="15">
      <c r="A22" s="7"/>
      <c r="B22" s="16" t="s">
        <v>2</v>
      </c>
      <c r="C22" s="6">
        <f t="shared" si="3"/>
        <v>32</v>
      </c>
      <c r="D22" s="6">
        <v>8</v>
      </c>
      <c r="E22" s="6">
        <v>1</v>
      </c>
      <c r="F22" s="6">
        <v>0</v>
      </c>
      <c r="G22" s="6">
        <v>0</v>
      </c>
      <c r="H22" s="6">
        <v>0</v>
      </c>
      <c r="I22" s="6">
        <v>0</v>
      </c>
      <c r="J22" s="30">
        <v>0</v>
      </c>
      <c r="L22" s="7"/>
      <c r="M22" s="16" t="s">
        <v>2</v>
      </c>
      <c r="N22" s="6">
        <v>0</v>
      </c>
      <c r="O22" s="6">
        <v>0</v>
      </c>
      <c r="P22" s="6">
        <v>1</v>
      </c>
      <c r="Q22" s="6">
        <v>0</v>
      </c>
      <c r="R22" s="6">
        <v>3</v>
      </c>
      <c r="S22" s="6">
        <v>0</v>
      </c>
      <c r="T22" s="6">
        <v>0</v>
      </c>
      <c r="U22" s="30">
        <v>0</v>
      </c>
      <c r="W22" s="7"/>
      <c r="X22" s="16" t="s">
        <v>2</v>
      </c>
      <c r="Y22" s="6">
        <v>1</v>
      </c>
      <c r="Z22" s="6">
        <v>16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30">
        <v>2</v>
      </c>
    </row>
    <row r="23" spans="1:32" ht="15">
      <c r="A23" s="7"/>
      <c r="B23" s="16" t="s">
        <v>3</v>
      </c>
      <c r="C23" s="6">
        <f t="shared" si="3"/>
        <v>10</v>
      </c>
      <c r="D23" s="6">
        <v>5</v>
      </c>
      <c r="E23" s="6">
        <v>0</v>
      </c>
      <c r="F23" s="6">
        <v>0</v>
      </c>
      <c r="G23" s="6">
        <v>1</v>
      </c>
      <c r="H23" s="6">
        <v>0</v>
      </c>
      <c r="I23" s="6">
        <v>0</v>
      </c>
      <c r="J23" s="30">
        <v>0</v>
      </c>
      <c r="L23" s="7"/>
      <c r="M23" s="16" t="s">
        <v>3</v>
      </c>
      <c r="N23" s="6">
        <v>0</v>
      </c>
      <c r="O23" s="6">
        <v>0</v>
      </c>
      <c r="P23" s="6">
        <v>1</v>
      </c>
      <c r="Q23" s="6">
        <v>0</v>
      </c>
      <c r="R23" s="6">
        <v>0</v>
      </c>
      <c r="S23" s="6">
        <v>0</v>
      </c>
      <c r="T23" s="6">
        <v>0</v>
      </c>
      <c r="U23" s="30">
        <v>0</v>
      </c>
      <c r="W23" s="7"/>
      <c r="X23" s="16" t="s">
        <v>3</v>
      </c>
      <c r="Y23" s="6">
        <v>0</v>
      </c>
      <c r="Z23" s="6">
        <v>2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30">
        <v>1</v>
      </c>
    </row>
    <row r="24" spans="1:32" ht="15">
      <c r="A24" s="7"/>
      <c r="B24" s="16" t="s">
        <v>4</v>
      </c>
      <c r="C24" s="6">
        <f t="shared" si="3"/>
        <v>3</v>
      </c>
      <c r="D24" s="6">
        <v>2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30">
        <v>0</v>
      </c>
      <c r="L24" s="7"/>
      <c r="M24" s="16" t="s">
        <v>4</v>
      </c>
      <c r="N24" s="6">
        <v>0</v>
      </c>
      <c r="O24" s="6">
        <v>0</v>
      </c>
      <c r="P24" s="6">
        <v>0</v>
      </c>
      <c r="Q24" s="6">
        <v>0</v>
      </c>
      <c r="R24" s="6">
        <v>1</v>
      </c>
      <c r="S24" s="6">
        <v>0</v>
      </c>
      <c r="T24" s="6">
        <v>0</v>
      </c>
      <c r="U24" s="30">
        <v>0</v>
      </c>
      <c r="W24" s="7"/>
      <c r="X24" s="16" t="s">
        <v>4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30">
        <v>0</v>
      </c>
    </row>
    <row r="25" spans="1:32" ht="15">
      <c r="A25" s="7"/>
      <c r="B25" s="16" t="s">
        <v>19</v>
      </c>
      <c r="C25" s="6">
        <f t="shared" si="3"/>
        <v>2</v>
      </c>
      <c r="D25" s="6">
        <v>2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30">
        <v>0</v>
      </c>
      <c r="L25" s="7"/>
      <c r="M25" s="16" t="s">
        <v>19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30">
        <v>0</v>
      </c>
      <c r="W25" s="7"/>
      <c r="X25" s="16" t="s">
        <v>19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30">
        <v>0</v>
      </c>
    </row>
    <row r="26" spans="1:32" ht="6.75" customHeight="1">
      <c r="A26" s="7"/>
      <c r="B26" s="16"/>
      <c r="C26" s="6"/>
      <c r="D26" s="6"/>
      <c r="E26" s="6"/>
      <c r="F26" s="6"/>
      <c r="G26" s="54"/>
      <c r="H26" s="54"/>
      <c r="I26" s="54"/>
      <c r="J26" s="55"/>
      <c r="L26" s="7"/>
      <c r="M26" s="16"/>
      <c r="N26" s="6"/>
      <c r="O26" s="6"/>
      <c r="P26" s="6"/>
      <c r="Q26" s="6"/>
      <c r="R26" s="54"/>
      <c r="S26" s="54"/>
      <c r="T26" s="54"/>
      <c r="U26" s="55"/>
      <c r="W26" s="7"/>
      <c r="X26" s="16"/>
      <c r="Y26" s="6"/>
      <c r="Z26" s="6"/>
      <c r="AA26" s="6"/>
      <c r="AB26" s="6"/>
      <c r="AC26" s="54"/>
      <c r="AD26" s="54"/>
      <c r="AE26" s="54"/>
      <c r="AF26" s="55"/>
    </row>
    <row r="27" spans="1:32" ht="16.5" customHeight="1">
      <c r="A27" s="7"/>
      <c r="B27" s="43" t="s">
        <v>10</v>
      </c>
      <c r="C27" s="19">
        <f t="shared" si="3"/>
        <v>762</v>
      </c>
      <c r="D27" s="6">
        <f aca="true" t="shared" si="4" ref="D27:J27">SUM(D15:D25)</f>
        <v>192</v>
      </c>
      <c r="E27" s="6">
        <f t="shared" si="4"/>
        <v>24</v>
      </c>
      <c r="F27" s="6">
        <f t="shared" si="4"/>
        <v>20</v>
      </c>
      <c r="G27" s="6">
        <f t="shared" si="4"/>
        <v>77</v>
      </c>
      <c r="H27" s="6">
        <f t="shared" si="4"/>
        <v>2</v>
      </c>
      <c r="I27" s="6">
        <f t="shared" si="4"/>
        <v>1</v>
      </c>
      <c r="J27" s="30">
        <f t="shared" si="4"/>
        <v>3</v>
      </c>
      <c r="L27" s="7"/>
      <c r="M27" s="43" t="s">
        <v>10</v>
      </c>
      <c r="N27" s="6">
        <f aca="true" t="shared" si="5" ref="N27:U27">SUM(N15:N25)</f>
        <v>3</v>
      </c>
      <c r="O27" s="6">
        <f t="shared" si="5"/>
        <v>1</v>
      </c>
      <c r="P27" s="6">
        <f t="shared" si="5"/>
        <v>24</v>
      </c>
      <c r="Q27" s="6">
        <f t="shared" si="5"/>
        <v>0</v>
      </c>
      <c r="R27" s="6">
        <f t="shared" si="5"/>
        <v>57</v>
      </c>
      <c r="S27" s="6">
        <f t="shared" si="5"/>
        <v>0</v>
      </c>
      <c r="T27" s="6">
        <f t="shared" si="5"/>
        <v>6</v>
      </c>
      <c r="U27" s="30">
        <f t="shared" si="5"/>
        <v>5</v>
      </c>
      <c r="W27" s="7"/>
      <c r="X27" s="43" t="s">
        <v>10</v>
      </c>
      <c r="Y27" s="6">
        <f aca="true" t="shared" si="6" ref="Y27:AF27">SUM(Y15:Y25)</f>
        <v>5</v>
      </c>
      <c r="Z27" s="6">
        <f t="shared" si="6"/>
        <v>323</v>
      </c>
      <c r="AA27" s="6">
        <f t="shared" si="6"/>
        <v>0</v>
      </c>
      <c r="AB27" s="6">
        <f t="shared" si="6"/>
        <v>2</v>
      </c>
      <c r="AC27" s="6">
        <f t="shared" si="6"/>
        <v>0</v>
      </c>
      <c r="AD27" s="6">
        <f t="shared" si="6"/>
        <v>0</v>
      </c>
      <c r="AE27" s="6">
        <f t="shared" si="6"/>
        <v>0</v>
      </c>
      <c r="AF27" s="30">
        <f t="shared" si="6"/>
        <v>17</v>
      </c>
    </row>
    <row r="28" spans="1:32" ht="16.5" customHeight="1">
      <c r="A28" s="7"/>
      <c r="B28" s="16" t="s">
        <v>11</v>
      </c>
      <c r="C28" s="19">
        <f t="shared" si="3"/>
        <v>426</v>
      </c>
      <c r="D28" s="6">
        <f aca="true" t="shared" si="7" ref="D28:J28">SUM(D20:D25)</f>
        <v>119</v>
      </c>
      <c r="E28" s="6">
        <f t="shared" si="7"/>
        <v>16</v>
      </c>
      <c r="F28" s="6">
        <f t="shared" si="7"/>
        <v>9</v>
      </c>
      <c r="G28" s="6">
        <f t="shared" si="7"/>
        <v>20</v>
      </c>
      <c r="H28" s="6">
        <f t="shared" si="7"/>
        <v>1</v>
      </c>
      <c r="I28" s="6">
        <f t="shared" si="7"/>
        <v>0</v>
      </c>
      <c r="J28" s="30">
        <f t="shared" si="7"/>
        <v>2</v>
      </c>
      <c r="L28" s="7"/>
      <c r="M28" s="16" t="s">
        <v>11</v>
      </c>
      <c r="N28" s="6">
        <f aca="true" t="shared" si="8" ref="N28:U28">SUM(N20:N25)</f>
        <v>2</v>
      </c>
      <c r="O28" s="6">
        <f t="shared" si="8"/>
        <v>1</v>
      </c>
      <c r="P28" s="6">
        <f t="shared" si="8"/>
        <v>20</v>
      </c>
      <c r="Q28" s="6">
        <f t="shared" si="8"/>
        <v>0</v>
      </c>
      <c r="R28" s="6">
        <f t="shared" si="8"/>
        <v>30</v>
      </c>
      <c r="S28" s="6">
        <f t="shared" si="8"/>
        <v>0</v>
      </c>
      <c r="T28" s="6">
        <f t="shared" si="8"/>
        <v>0</v>
      </c>
      <c r="U28" s="30">
        <f t="shared" si="8"/>
        <v>2</v>
      </c>
      <c r="W28" s="7"/>
      <c r="X28" s="16" t="s">
        <v>11</v>
      </c>
      <c r="Y28" s="6">
        <f aca="true" t="shared" si="9" ref="Y28:AF28">SUM(Y20:Y25)</f>
        <v>4</v>
      </c>
      <c r="Z28" s="6">
        <f t="shared" si="9"/>
        <v>192</v>
      </c>
      <c r="AA28" s="6">
        <f t="shared" si="9"/>
        <v>0</v>
      </c>
      <c r="AB28" s="6">
        <f t="shared" si="9"/>
        <v>0</v>
      </c>
      <c r="AC28" s="6">
        <f t="shared" si="9"/>
        <v>0</v>
      </c>
      <c r="AD28" s="6">
        <f t="shared" si="9"/>
        <v>0</v>
      </c>
      <c r="AE28" s="6">
        <f t="shared" si="9"/>
        <v>0</v>
      </c>
      <c r="AF28" s="30">
        <f t="shared" si="9"/>
        <v>8</v>
      </c>
    </row>
    <row r="29" spans="1:32" ht="16.5" customHeight="1">
      <c r="A29" s="7"/>
      <c r="B29" s="16" t="s">
        <v>12</v>
      </c>
      <c r="C29" s="19">
        <f t="shared" si="3"/>
        <v>169</v>
      </c>
      <c r="D29" s="6">
        <f aca="true" t="shared" si="10" ref="D29:J29">SUM(D21:D25)</f>
        <v>51</v>
      </c>
      <c r="E29" s="6">
        <f t="shared" si="10"/>
        <v>5</v>
      </c>
      <c r="F29" s="6">
        <f t="shared" si="10"/>
        <v>2</v>
      </c>
      <c r="G29" s="6">
        <f t="shared" si="10"/>
        <v>4</v>
      </c>
      <c r="H29" s="6">
        <f t="shared" si="10"/>
        <v>1</v>
      </c>
      <c r="I29" s="6">
        <f t="shared" si="10"/>
        <v>0</v>
      </c>
      <c r="J29" s="30">
        <f t="shared" si="10"/>
        <v>0</v>
      </c>
      <c r="L29" s="7"/>
      <c r="M29" s="16" t="s">
        <v>12</v>
      </c>
      <c r="N29" s="6">
        <f aca="true" t="shared" si="11" ref="N29:U29">SUM(N21:N25)</f>
        <v>1</v>
      </c>
      <c r="O29" s="6">
        <f t="shared" si="11"/>
        <v>0</v>
      </c>
      <c r="P29" s="6">
        <f t="shared" si="11"/>
        <v>7</v>
      </c>
      <c r="Q29" s="6">
        <f t="shared" si="11"/>
        <v>0</v>
      </c>
      <c r="R29" s="6">
        <f t="shared" si="11"/>
        <v>16</v>
      </c>
      <c r="S29" s="6">
        <f t="shared" si="11"/>
        <v>0</v>
      </c>
      <c r="T29" s="6">
        <f t="shared" si="11"/>
        <v>0</v>
      </c>
      <c r="U29" s="30">
        <f t="shared" si="11"/>
        <v>0</v>
      </c>
      <c r="W29" s="7"/>
      <c r="X29" s="16" t="s">
        <v>12</v>
      </c>
      <c r="Y29" s="6">
        <f aca="true" t="shared" si="12" ref="Y29:AF29">SUM(Y21:Y25)</f>
        <v>2</v>
      </c>
      <c r="Z29" s="6">
        <f t="shared" si="12"/>
        <v>76</v>
      </c>
      <c r="AA29" s="6">
        <f t="shared" si="12"/>
        <v>0</v>
      </c>
      <c r="AB29" s="6">
        <f t="shared" si="12"/>
        <v>0</v>
      </c>
      <c r="AC29" s="6">
        <f t="shared" si="12"/>
        <v>0</v>
      </c>
      <c r="AD29" s="6">
        <f t="shared" si="12"/>
        <v>0</v>
      </c>
      <c r="AE29" s="6">
        <f t="shared" si="12"/>
        <v>0</v>
      </c>
      <c r="AF29" s="30">
        <f t="shared" si="12"/>
        <v>4</v>
      </c>
    </row>
    <row r="30" spans="1:32" ht="16.5" customHeight="1">
      <c r="A30" s="7"/>
      <c r="B30" s="16" t="s">
        <v>13</v>
      </c>
      <c r="C30" s="19">
        <f t="shared" si="3"/>
        <v>47</v>
      </c>
      <c r="D30" s="6">
        <f aca="true" t="shared" si="13" ref="D30:J30">SUM(D22:D25)</f>
        <v>17</v>
      </c>
      <c r="E30" s="6">
        <f t="shared" si="13"/>
        <v>1</v>
      </c>
      <c r="F30" s="6">
        <f t="shared" si="13"/>
        <v>0</v>
      </c>
      <c r="G30" s="6">
        <f t="shared" si="13"/>
        <v>1</v>
      </c>
      <c r="H30" s="6">
        <f t="shared" si="13"/>
        <v>0</v>
      </c>
      <c r="I30" s="6">
        <f t="shared" si="13"/>
        <v>0</v>
      </c>
      <c r="J30" s="30">
        <f t="shared" si="13"/>
        <v>0</v>
      </c>
      <c r="L30" s="7"/>
      <c r="M30" s="16" t="s">
        <v>13</v>
      </c>
      <c r="N30" s="6">
        <f aca="true" t="shared" si="14" ref="N30:U30">SUM(N22:N25)</f>
        <v>0</v>
      </c>
      <c r="O30" s="6">
        <f t="shared" si="14"/>
        <v>0</v>
      </c>
      <c r="P30" s="6">
        <f t="shared" si="14"/>
        <v>2</v>
      </c>
      <c r="Q30" s="6">
        <f t="shared" si="14"/>
        <v>0</v>
      </c>
      <c r="R30" s="6">
        <f t="shared" si="14"/>
        <v>4</v>
      </c>
      <c r="S30" s="6">
        <f t="shared" si="14"/>
        <v>0</v>
      </c>
      <c r="T30" s="6">
        <f t="shared" si="14"/>
        <v>0</v>
      </c>
      <c r="U30" s="30">
        <f t="shared" si="14"/>
        <v>0</v>
      </c>
      <c r="W30" s="7"/>
      <c r="X30" s="16" t="s">
        <v>13</v>
      </c>
      <c r="Y30" s="6">
        <f aca="true" t="shared" si="15" ref="Y30:AF30">SUM(Y22:Y25)</f>
        <v>1</v>
      </c>
      <c r="Z30" s="6">
        <f t="shared" si="15"/>
        <v>18</v>
      </c>
      <c r="AA30" s="6">
        <f t="shared" si="15"/>
        <v>0</v>
      </c>
      <c r="AB30" s="6">
        <f t="shared" si="15"/>
        <v>0</v>
      </c>
      <c r="AC30" s="6">
        <f t="shared" si="15"/>
        <v>0</v>
      </c>
      <c r="AD30" s="6">
        <f t="shared" si="15"/>
        <v>0</v>
      </c>
      <c r="AE30" s="6">
        <f t="shared" si="15"/>
        <v>0</v>
      </c>
      <c r="AF30" s="30">
        <f t="shared" si="15"/>
        <v>3</v>
      </c>
    </row>
    <row r="31" spans="1:32" ht="16.5" customHeight="1">
      <c r="A31" s="7"/>
      <c r="B31" s="16" t="s">
        <v>14</v>
      </c>
      <c r="C31" s="19">
        <f t="shared" si="3"/>
        <v>15</v>
      </c>
      <c r="D31" s="6">
        <f aca="true" t="shared" si="16" ref="D31:J31">SUM(D23:D25)</f>
        <v>9</v>
      </c>
      <c r="E31" s="6">
        <f t="shared" si="16"/>
        <v>0</v>
      </c>
      <c r="F31" s="6">
        <f t="shared" si="16"/>
        <v>0</v>
      </c>
      <c r="G31" s="6">
        <f t="shared" si="16"/>
        <v>1</v>
      </c>
      <c r="H31" s="6">
        <f t="shared" si="16"/>
        <v>0</v>
      </c>
      <c r="I31" s="6">
        <f t="shared" si="16"/>
        <v>0</v>
      </c>
      <c r="J31" s="30">
        <f t="shared" si="16"/>
        <v>0</v>
      </c>
      <c r="L31" s="7"/>
      <c r="M31" s="16" t="s">
        <v>14</v>
      </c>
      <c r="N31" s="6">
        <f aca="true" t="shared" si="17" ref="N31:U31">SUM(N23:N25)</f>
        <v>0</v>
      </c>
      <c r="O31" s="6">
        <f t="shared" si="17"/>
        <v>0</v>
      </c>
      <c r="P31" s="6">
        <f t="shared" si="17"/>
        <v>1</v>
      </c>
      <c r="Q31" s="6">
        <f t="shared" si="17"/>
        <v>0</v>
      </c>
      <c r="R31" s="6">
        <f t="shared" si="17"/>
        <v>1</v>
      </c>
      <c r="S31" s="6">
        <f t="shared" si="17"/>
        <v>0</v>
      </c>
      <c r="T31" s="6">
        <f t="shared" si="17"/>
        <v>0</v>
      </c>
      <c r="U31" s="30">
        <f t="shared" si="17"/>
        <v>0</v>
      </c>
      <c r="W31" s="7"/>
      <c r="X31" s="16" t="s">
        <v>14</v>
      </c>
      <c r="Y31" s="6">
        <f aca="true" t="shared" si="18" ref="Y31:AF31">SUM(Y23:Y25)</f>
        <v>0</v>
      </c>
      <c r="Z31" s="6">
        <f t="shared" si="18"/>
        <v>2</v>
      </c>
      <c r="AA31" s="6">
        <f t="shared" si="18"/>
        <v>0</v>
      </c>
      <c r="AB31" s="6">
        <f t="shared" si="18"/>
        <v>0</v>
      </c>
      <c r="AC31" s="6">
        <f t="shared" si="18"/>
        <v>0</v>
      </c>
      <c r="AD31" s="6">
        <f t="shared" si="18"/>
        <v>0</v>
      </c>
      <c r="AE31" s="6">
        <f t="shared" si="18"/>
        <v>0</v>
      </c>
      <c r="AF31" s="30">
        <f t="shared" si="18"/>
        <v>1</v>
      </c>
    </row>
    <row r="32" spans="1:32" ht="16.5" customHeight="1">
      <c r="A32" s="7"/>
      <c r="B32" s="16" t="s">
        <v>15</v>
      </c>
      <c r="C32" s="19">
        <f t="shared" si="3"/>
        <v>5</v>
      </c>
      <c r="D32" s="6">
        <f aca="true" t="shared" si="19" ref="D32:J32">SUM(D24:D25)</f>
        <v>4</v>
      </c>
      <c r="E32" s="6">
        <f t="shared" si="19"/>
        <v>0</v>
      </c>
      <c r="F32" s="6">
        <f t="shared" si="19"/>
        <v>0</v>
      </c>
      <c r="G32" s="6">
        <f t="shared" si="19"/>
        <v>0</v>
      </c>
      <c r="H32" s="6">
        <f t="shared" si="19"/>
        <v>0</v>
      </c>
      <c r="I32" s="6">
        <f t="shared" si="19"/>
        <v>0</v>
      </c>
      <c r="J32" s="30">
        <f t="shared" si="19"/>
        <v>0</v>
      </c>
      <c r="L32" s="7"/>
      <c r="M32" s="16" t="s">
        <v>15</v>
      </c>
      <c r="N32" s="19">
        <f aca="true" t="shared" si="20" ref="N32:U32">SUM(N24:N25)</f>
        <v>0</v>
      </c>
      <c r="O32" s="6">
        <f t="shared" si="20"/>
        <v>0</v>
      </c>
      <c r="P32" s="6">
        <f t="shared" si="20"/>
        <v>0</v>
      </c>
      <c r="Q32" s="6">
        <f t="shared" si="20"/>
        <v>0</v>
      </c>
      <c r="R32" s="6">
        <f t="shared" si="20"/>
        <v>1</v>
      </c>
      <c r="S32" s="6">
        <f t="shared" si="20"/>
        <v>0</v>
      </c>
      <c r="T32" s="6">
        <f t="shared" si="20"/>
        <v>0</v>
      </c>
      <c r="U32" s="30">
        <f t="shared" si="20"/>
        <v>0</v>
      </c>
      <c r="W32" s="7"/>
      <c r="X32" s="16" t="s">
        <v>15</v>
      </c>
      <c r="Y32" s="19">
        <f aca="true" t="shared" si="21" ref="Y32:AF32">SUM(Y24:Y25)</f>
        <v>0</v>
      </c>
      <c r="Z32" s="6">
        <f t="shared" si="21"/>
        <v>0</v>
      </c>
      <c r="AA32" s="6">
        <f t="shared" si="21"/>
        <v>0</v>
      </c>
      <c r="AB32" s="6">
        <f t="shared" si="21"/>
        <v>0</v>
      </c>
      <c r="AC32" s="6">
        <f t="shared" si="21"/>
        <v>0</v>
      </c>
      <c r="AD32" s="6">
        <f t="shared" si="21"/>
        <v>0</v>
      </c>
      <c r="AE32" s="6">
        <f t="shared" si="21"/>
        <v>0</v>
      </c>
      <c r="AF32" s="30">
        <f t="shared" si="21"/>
        <v>0</v>
      </c>
    </row>
    <row r="33" spans="1:32" ht="6.75" customHeight="1">
      <c r="A33" s="7"/>
      <c r="B33" s="16"/>
      <c r="C33" s="19"/>
      <c r="D33" s="6"/>
      <c r="E33" s="6"/>
      <c r="F33" s="6"/>
      <c r="G33" s="54"/>
      <c r="H33" s="54"/>
      <c r="I33" s="54"/>
      <c r="J33" s="55"/>
      <c r="L33" s="7"/>
      <c r="M33" s="16"/>
      <c r="N33" s="6"/>
      <c r="O33" s="6"/>
      <c r="P33" s="6"/>
      <c r="Q33" s="6"/>
      <c r="R33" s="54"/>
      <c r="S33" s="54"/>
      <c r="T33" s="54"/>
      <c r="U33" s="55"/>
      <c r="W33" s="7"/>
      <c r="X33" s="16"/>
      <c r="Y33" s="6"/>
      <c r="Z33" s="6"/>
      <c r="AA33" s="6"/>
      <c r="AB33" s="6"/>
      <c r="AC33" s="54"/>
      <c r="AD33" s="54"/>
      <c r="AE33" s="54"/>
      <c r="AF33" s="55"/>
    </row>
    <row r="34" spans="1:32" ht="15" customHeight="1">
      <c r="A34" s="7"/>
      <c r="B34" s="44" t="s">
        <v>26</v>
      </c>
      <c r="C34" s="19">
        <f t="shared" si="3"/>
        <v>1465</v>
      </c>
      <c r="D34" s="6">
        <v>399</v>
      </c>
      <c r="E34" s="6">
        <v>48</v>
      </c>
      <c r="F34" s="6">
        <v>55</v>
      </c>
      <c r="G34" s="6">
        <v>168</v>
      </c>
      <c r="H34" s="6">
        <v>4</v>
      </c>
      <c r="I34" s="6">
        <v>109</v>
      </c>
      <c r="J34" s="30">
        <v>4</v>
      </c>
      <c r="L34" s="7"/>
      <c r="M34" s="44" t="s">
        <v>26</v>
      </c>
      <c r="N34" s="6">
        <v>3</v>
      </c>
      <c r="O34" s="6">
        <v>0</v>
      </c>
      <c r="P34" s="6">
        <v>27</v>
      </c>
      <c r="Q34" s="6">
        <v>0</v>
      </c>
      <c r="R34" s="6">
        <v>48</v>
      </c>
      <c r="S34" s="6">
        <v>0</v>
      </c>
      <c r="T34" s="6">
        <v>12</v>
      </c>
      <c r="U34" s="30">
        <v>293</v>
      </c>
      <c r="W34" s="7"/>
      <c r="X34" s="44" t="s">
        <v>26</v>
      </c>
      <c r="Y34" s="6">
        <v>1</v>
      </c>
      <c r="Z34" s="6">
        <v>243</v>
      </c>
      <c r="AA34" s="6">
        <v>10</v>
      </c>
      <c r="AB34" s="6">
        <v>4</v>
      </c>
      <c r="AC34" s="6">
        <v>2</v>
      </c>
      <c r="AD34" s="6">
        <v>10</v>
      </c>
      <c r="AE34" s="6">
        <v>0</v>
      </c>
      <c r="AF34" s="30">
        <v>25</v>
      </c>
    </row>
    <row r="35" spans="1:32" ht="15">
      <c r="A35" s="7"/>
      <c r="B35" s="16" t="s">
        <v>27</v>
      </c>
      <c r="C35" s="19">
        <f t="shared" si="3"/>
        <v>323</v>
      </c>
      <c r="D35" s="6">
        <v>85</v>
      </c>
      <c r="E35" s="6">
        <v>13</v>
      </c>
      <c r="F35" s="6">
        <v>8</v>
      </c>
      <c r="G35" s="6">
        <v>13</v>
      </c>
      <c r="H35" s="6">
        <v>1</v>
      </c>
      <c r="I35" s="6">
        <v>0</v>
      </c>
      <c r="J35" s="30">
        <v>2</v>
      </c>
      <c r="L35" s="7"/>
      <c r="M35" s="16" t="s">
        <v>27</v>
      </c>
      <c r="N35" s="6">
        <v>2</v>
      </c>
      <c r="O35" s="6">
        <v>1</v>
      </c>
      <c r="P35" s="6">
        <v>16</v>
      </c>
      <c r="Q35" s="6">
        <v>0</v>
      </c>
      <c r="R35" s="6">
        <v>25</v>
      </c>
      <c r="S35" s="6">
        <v>0</v>
      </c>
      <c r="T35" s="6">
        <v>0</v>
      </c>
      <c r="U35" s="30">
        <v>1</v>
      </c>
      <c r="W35" s="7"/>
      <c r="X35" s="16" t="s">
        <v>27</v>
      </c>
      <c r="Y35" s="6">
        <v>3</v>
      </c>
      <c r="Z35" s="6">
        <v>150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30">
        <v>3</v>
      </c>
    </row>
    <row r="36" spans="1:32" ht="15">
      <c r="A36" s="7"/>
      <c r="B36" s="16" t="s">
        <v>28</v>
      </c>
      <c r="C36" s="19">
        <f t="shared" si="3"/>
        <v>32</v>
      </c>
      <c r="D36" s="6">
        <v>8</v>
      </c>
      <c r="E36" s="6">
        <v>1</v>
      </c>
      <c r="F36" s="6">
        <v>0</v>
      </c>
      <c r="G36" s="6">
        <v>0</v>
      </c>
      <c r="H36" s="6">
        <v>0</v>
      </c>
      <c r="I36" s="6">
        <v>0</v>
      </c>
      <c r="J36" s="30">
        <v>0</v>
      </c>
      <c r="L36" s="7"/>
      <c r="M36" s="16" t="s">
        <v>28</v>
      </c>
      <c r="N36" s="6">
        <v>0</v>
      </c>
      <c r="O36" s="6">
        <v>0</v>
      </c>
      <c r="P36" s="6">
        <v>1</v>
      </c>
      <c r="Q36" s="6">
        <v>0</v>
      </c>
      <c r="R36" s="6">
        <v>3</v>
      </c>
      <c r="S36" s="6">
        <v>0</v>
      </c>
      <c r="T36" s="6">
        <v>0</v>
      </c>
      <c r="U36" s="30">
        <v>0</v>
      </c>
      <c r="W36" s="7"/>
      <c r="X36" s="16" t="s">
        <v>28</v>
      </c>
      <c r="Y36" s="6">
        <v>1</v>
      </c>
      <c r="Z36" s="6">
        <v>16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30">
        <v>2</v>
      </c>
    </row>
    <row r="37" spans="2:32" ht="15">
      <c r="B37" s="17" t="s">
        <v>29</v>
      </c>
      <c r="C37" s="18">
        <f t="shared" si="3"/>
        <v>15</v>
      </c>
      <c r="D37" s="76">
        <v>9</v>
      </c>
      <c r="E37" s="76">
        <v>0</v>
      </c>
      <c r="F37" s="89">
        <v>0</v>
      </c>
      <c r="G37" s="76">
        <v>1</v>
      </c>
      <c r="H37" s="76">
        <v>0</v>
      </c>
      <c r="I37" s="76">
        <v>0</v>
      </c>
      <c r="J37" s="86">
        <v>0</v>
      </c>
      <c r="M37" s="17" t="s">
        <v>29</v>
      </c>
      <c r="N37" s="18">
        <v>0</v>
      </c>
      <c r="O37" s="76">
        <v>0</v>
      </c>
      <c r="P37" s="76">
        <v>1</v>
      </c>
      <c r="Q37" s="89">
        <v>0</v>
      </c>
      <c r="R37" s="76">
        <v>1</v>
      </c>
      <c r="S37" s="76">
        <v>0</v>
      </c>
      <c r="T37" s="76">
        <v>0</v>
      </c>
      <c r="U37" s="86">
        <v>0</v>
      </c>
      <c r="X37" s="17" t="s">
        <v>29</v>
      </c>
      <c r="Y37" s="18">
        <v>0</v>
      </c>
      <c r="Z37" s="76">
        <v>2</v>
      </c>
      <c r="AA37" s="76">
        <v>0</v>
      </c>
      <c r="AB37" s="89">
        <v>0</v>
      </c>
      <c r="AC37" s="76">
        <v>0</v>
      </c>
      <c r="AD37" s="76">
        <v>0</v>
      </c>
      <c r="AE37" s="76">
        <v>0</v>
      </c>
      <c r="AF37" s="86">
        <v>1</v>
      </c>
    </row>
    <row r="38" ht="6.75" customHeight="1"/>
    <row r="39" spans="2:24" ht="12" customHeight="1">
      <c r="B39" s="57" t="s">
        <v>136</v>
      </c>
      <c r="M39" s="57" t="s">
        <v>136</v>
      </c>
      <c r="X39" s="57" t="s">
        <v>136</v>
      </c>
    </row>
    <row r="40" spans="2:24" ht="12" customHeight="1">
      <c r="B40" s="62" t="s">
        <v>122</v>
      </c>
      <c r="M40" s="62" t="s">
        <v>122</v>
      </c>
      <c r="X40" s="62" t="s">
        <v>122</v>
      </c>
    </row>
    <row r="41" spans="2:13" ht="12" customHeight="1">
      <c r="B41" s="58"/>
      <c r="M41" s="62" t="s">
        <v>123</v>
      </c>
    </row>
    <row r="44" ht="12.75">
      <c r="C44" s="31"/>
    </row>
  </sheetData>
  <sheetProtection/>
  <mergeCells count="6">
    <mergeCell ref="C5:J5"/>
    <mergeCell ref="C7:J7"/>
    <mergeCell ref="N5:U5"/>
    <mergeCell ref="N7:U7"/>
    <mergeCell ref="Y5:AF5"/>
    <mergeCell ref="Y7:AF7"/>
  </mergeCells>
  <printOptions/>
  <pageMargins left="0.5905511811023623" right="0.5905511811023623" top="0.7480314960629921" bottom="0.7480314960629921" header="0.31496062992125984" footer="0.31496062992125984"/>
  <pageSetup firstPageNumber="7" useFirstPageNumber="1" horizontalDpi="600" verticalDpi="600" orientation="portrait" paperSize="9" r:id="rId1"/>
  <headerFooter>
    <oddFooter>&amp;CIII-1-&amp;P</oddFooter>
    <firstFooter>&amp;CIII-&amp;P</firstFooter>
  </headerFooter>
  <colBreaks count="2" manualBreakCount="2">
    <brk id="11" max="65535" man="1"/>
    <brk id="2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U4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15.7109375" style="1" customWidth="1"/>
    <col min="3" max="9" width="9.7109375" style="1" customWidth="1"/>
    <col min="10" max="10" width="1.8515625" style="1" customWidth="1"/>
    <col min="11" max="11" width="1.7109375" style="1" customWidth="1"/>
    <col min="12" max="12" width="15.7109375" style="1" customWidth="1"/>
    <col min="13" max="19" width="9.7109375" style="1" customWidth="1"/>
    <col min="20" max="20" width="1.8515625" style="1" customWidth="1"/>
    <col min="21" max="21" width="1.7109375" style="1" customWidth="1"/>
    <col min="22" max="22" width="1.8515625" style="1" customWidth="1"/>
    <col min="23" max="16384" width="9.140625" style="1" customWidth="1"/>
  </cols>
  <sheetData>
    <row r="1" spans="1:21" ht="15" customHeight="1">
      <c r="A1" s="7"/>
      <c r="B1" s="7"/>
      <c r="C1" s="7"/>
      <c r="D1" s="7"/>
      <c r="E1" s="7"/>
      <c r="F1" s="7"/>
      <c r="I1" s="46" t="s">
        <v>64</v>
      </c>
      <c r="K1" s="7"/>
      <c r="L1" s="7"/>
      <c r="M1" s="7"/>
      <c r="N1" s="7"/>
      <c r="O1" s="7"/>
      <c r="P1" s="7"/>
      <c r="S1" s="47" t="s">
        <v>65</v>
      </c>
      <c r="U1" s="7"/>
    </row>
    <row r="2" spans="1:21" ht="15" customHeight="1">
      <c r="A2" s="7"/>
      <c r="B2" s="48" t="s">
        <v>204</v>
      </c>
      <c r="C2" s="48"/>
      <c r="D2" s="48"/>
      <c r="E2" s="48"/>
      <c r="F2" s="48"/>
      <c r="K2" s="7"/>
      <c r="L2" s="48" t="s">
        <v>116</v>
      </c>
      <c r="M2" s="48"/>
      <c r="N2" s="48"/>
      <c r="O2" s="48"/>
      <c r="P2" s="48"/>
      <c r="U2" s="7"/>
    </row>
    <row r="3" spans="1:21" ht="15" customHeight="1">
      <c r="A3" s="7"/>
      <c r="B3" s="48" t="s">
        <v>150</v>
      </c>
      <c r="C3" s="48"/>
      <c r="D3" s="48"/>
      <c r="E3" s="48"/>
      <c r="F3" s="48"/>
      <c r="K3" s="7"/>
      <c r="L3" s="48" t="s">
        <v>158</v>
      </c>
      <c r="M3" s="48"/>
      <c r="N3" s="48"/>
      <c r="O3" s="48"/>
      <c r="P3" s="48"/>
      <c r="U3" s="7"/>
    </row>
    <row r="4" spans="1:21" ht="15" customHeight="1">
      <c r="A4" s="7"/>
      <c r="B4" s="48"/>
      <c r="C4" s="48"/>
      <c r="D4" s="48"/>
      <c r="E4" s="48"/>
      <c r="F4" s="48"/>
      <c r="K4" s="7"/>
      <c r="L4" s="48"/>
      <c r="M4" s="48"/>
      <c r="N4" s="48"/>
      <c r="O4" s="48"/>
      <c r="P4" s="48"/>
      <c r="U4" s="7"/>
    </row>
    <row r="5" spans="1:21" ht="15" customHeight="1">
      <c r="A5" s="7"/>
      <c r="B5" s="22"/>
      <c r="C5" s="105" t="s">
        <v>100</v>
      </c>
      <c r="D5" s="106"/>
      <c r="E5" s="106"/>
      <c r="F5" s="106"/>
      <c r="G5" s="106"/>
      <c r="H5" s="106"/>
      <c r="I5" s="107"/>
      <c r="K5" s="7"/>
      <c r="L5" s="22"/>
      <c r="M5" s="105" t="s">
        <v>100</v>
      </c>
      <c r="N5" s="106"/>
      <c r="O5" s="106"/>
      <c r="P5" s="106"/>
      <c r="Q5" s="106"/>
      <c r="R5" s="106"/>
      <c r="S5" s="107"/>
      <c r="U5" s="7"/>
    </row>
    <row r="6" spans="1:21" ht="62.25" customHeight="1">
      <c r="A6" s="7"/>
      <c r="B6" s="20" t="s">
        <v>5</v>
      </c>
      <c r="C6" s="49" t="s">
        <v>165</v>
      </c>
      <c r="D6" s="50" t="s">
        <v>79</v>
      </c>
      <c r="E6" s="51" t="s">
        <v>80</v>
      </c>
      <c r="F6" s="32" t="s">
        <v>81</v>
      </c>
      <c r="G6" s="52" t="s">
        <v>82</v>
      </c>
      <c r="H6" s="52" t="s">
        <v>83</v>
      </c>
      <c r="I6" s="53" t="s">
        <v>84</v>
      </c>
      <c r="K6" s="7"/>
      <c r="L6" s="20" t="s">
        <v>5</v>
      </c>
      <c r="M6" s="49" t="s">
        <v>102</v>
      </c>
      <c r="N6" s="50" t="s">
        <v>68</v>
      </c>
      <c r="O6" s="51" t="s">
        <v>137</v>
      </c>
      <c r="P6" s="32" t="s">
        <v>66</v>
      </c>
      <c r="Q6" s="52" t="s">
        <v>138</v>
      </c>
      <c r="R6" s="52" t="s">
        <v>67</v>
      </c>
      <c r="S6" s="53" t="s">
        <v>37</v>
      </c>
      <c r="U6" s="7"/>
    </row>
    <row r="7" spans="1:21" ht="15" customHeight="1">
      <c r="A7" s="7"/>
      <c r="B7" s="21"/>
      <c r="C7" s="108" t="s">
        <v>16</v>
      </c>
      <c r="D7" s="109"/>
      <c r="E7" s="109"/>
      <c r="F7" s="109"/>
      <c r="G7" s="109"/>
      <c r="H7" s="109"/>
      <c r="I7" s="110"/>
      <c r="K7" s="7"/>
      <c r="L7" s="21"/>
      <c r="M7" s="108" t="s">
        <v>16</v>
      </c>
      <c r="N7" s="109"/>
      <c r="O7" s="109"/>
      <c r="P7" s="109"/>
      <c r="Q7" s="109"/>
      <c r="R7" s="109"/>
      <c r="S7" s="110"/>
      <c r="U7" s="7"/>
    </row>
    <row r="8" spans="1:21" ht="6.75" customHeight="1">
      <c r="A8" s="7"/>
      <c r="B8" s="16"/>
      <c r="C8" s="19"/>
      <c r="D8" s="6"/>
      <c r="E8" s="6"/>
      <c r="F8" s="25"/>
      <c r="G8" s="26"/>
      <c r="H8" s="26"/>
      <c r="I8" s="27"/>
      <c r="K8" s="7"/>
      <c r="L8" s="16"/>
      <c r="M8" s="19"/>
      <c r="N8" s="6"/>
      <c r="O8" s="6"/>
      <c r="P8" s="25"/>
      <c r="Q8" s="26"/>
      <c r="R8" s="26"/>
      <c r="S8" s="27"/>
      <c r="U8" s="7"/>
    </row>
    <row r="9" spans="1:21" ht="15">
      <c r="A9" s="7"/>
      <c r="B9" s="16" t="s">
        <v>20</v>
      </c>
      <c r="C9" s="19">
        <f>SUM(D9:I9)+SUM(M9:S9)</f>
        <v>31745</v>
      </c>
      <c r="D9" s="6">
        <f aca="true" t="shared" si="0" ref="D9:I9">SUM(D11:D25)</f>
        <v>30315</v>
      </c>
      <c r="E9" s="6">
        <f t="shared" si="0"/>
        <v>228</v>
      </c>
      <c r="F9" s="6">
        <f t="shared" si="0"/>
        <v>3</v>
      </c>
      <c r="G9" s="6">
        <f t="shared" si="0"/>
        <v>8</v>
      </c>
      <c r="H9" s="6">
        <f t="shared" si="0"/>
        <v>171</v>
      </c>
      <c r="I9" s="30">
        <f t="shared" si="0"/>
        <v>22</v>
      </c>
      <c r="K9" s="7"/>
      <c r="L9" s="16" t="s">
        <v>20</v>
      </c>
      <c r="M9" s="19">
        <f aca="true" t="shared" si="1" ref="M9:S9">SUM(M11:M25)</f>
        <v>0</v>
      </c>
      <c r="N9" s="6">
        <f t="shared" si="1"/>
        <v>2</v>
      </c>
      <c r="O9" s="6">
        <f t="shared" si="1"/>
        <v>0</v>
      </c>
      <c r="P9" s="6">
        <f t="shared" si="1"/>
        <v>1</v>
      </c>
      <c r="Q9" s="6">
        <f t="shared" si="1"/>
        <v>577</v>
      </c>
      <c r="R9" s="6">
        <f t="shared" si="1"/>
        <v>33</v>
      </c>
      <c r="S9" s="30">
        <f t="shared" si="1"/>
        <v>385</v>
      </c>
      <c r="U9" s="7"/>
    </row>
    <row r="10" spans="1:21" ht="6.75" customHeight="1">
      <c r="A10" s="7"/>
      <c r="B10" s="16"/>
      <c r="C10" s="19"/>
      <c r="D10" s="6"/>
      <c r="E10" s="6"/>
      <c r="F10" s="23"/>
      <c r="G10" s="24"/>
      <c r="H10" s="24"/>
      <c r="I10" s="29"/>
      <c r="K10" s="7"/>
      <c r="L10" s="16"/>
      <c r="M10" s="19"/>
      <c r="N10" s="6"/>
      <c r="O10" s="6"/>
      <c r="P10" s="23"/>
      <c r="Q10" s="24"/>
      <c r="R10" s="24"/>
      <c r="S10" s="29"/>
      <c r="U10" s="7"/>
    </row>
    <row r="11" spans="1:21" ht="15">
      <c r="A11" s="7"/>
      <c r="B11" s="16" t="s">
        <v>9</v>
      </c>
      <c r="C11" s="19">
        <f aca="true" t="shared" si="2" ref="C11:C25">SUM(D11:I11)+SUM(M11:S11)</f>
        <v>14428</v>
      </c>
      <c r="D11" s="6">
        <v>13911</v>
      </c>
      <c r="E11" s="6">
        <v>25</v>
      </c>
      <c r="F11" s="6">
        <v>0</v>
      </c>
      <c r="G11" s="6">
        <v>0</v>
      </c>
      <c r="H11" s="6">
        <v>104</v>
      </c>
      <c r="I11" s="30">
        <v>2</v>
      </c>
      <c r="K11" s="7"/>
      <c r="L11" s="16" t="s">
        <v>9</v>
      </c>
      <c r="M11" s="19">
        <v>0</v>
      </c>
      <c r="N11" s="6">
        <v>0</v>
      </c>
      <c r="O11" s="6">
        <v>0</v>
      </c>
      <c r="P11" s="6">
        <v>0</v>
      </c>
      <c r="Q11" s="6">
        <v>9</v>
      </c>
      <c r="R11" s="6">
        <v>9</v>
      </c>
      <c r="S11" s="30">
        <v>368</v>
      </c>
      <c r="U11" s="7"/>
    </row>
    <row r="12" spans="1:21" ht="15">
      <c r="A12" s="7"/>
      <c r="B12" s="16">
        <v>2</v>
      </c>
      <c r="C12" s="19">
        <f t="shared" si="2"/>
        <v>11799</v>
      </c>
      <c r="D12" s="6">
        <v>11672</v>
      </c>
      <c r="E12" s="6">
        <v>61</v>
      </c>
      <c r="F12" s="6">
        <v>0</v>
      </c>
      <c r="G12" s="6">
        <v>0</v>
      </c>
      <c r="H12" s="6">
        <v>36</v>
      </c>
      <c r="I12" s="30">
        <v>0</v>
      </c>
      <c r="K12" s="7"/>
      <c r="L12" s="16">
        <v>2</v>
      </c>
      <c r="M12" s="19">
        <v>0</v>
      </c>
      <c r="N12" s="6">
        <v>0</v>
      </c>
      <c r="O12" s="6">
        <v>0</v>
      </c>
      <c r="P12" s="6">
        <v>1</v>
      </c>
      <c r="Q12" s="6">
        <v>23</v>
      </c>
      <c r="R12" s="6">
        <v>3</v>
      </c>
      <c r="S12" s="30">
        <v>3</v>
      </c>
      <c r="U12" s="7"/>
    </row>
    <row r="13" spans="1:21" ht="15">
      <c r="A13" s="7"/>
      <c r="B13" s="16">
        <v>3</v>
      </c>
      <c r="C13" s="19">
        <f t="shared" si="2"/>
        <v>2670</v>
      </c>
      <c r="D13" s="6">
        <v>2597</v>
      </c>
      <c r="E13" s="6">
        <v>29</v>
      </c>
      <c r="F13" s="6">
        <v>0</v>
      </c>
      <c r="G13" s="6">
        <v>0</v>
      </c>
      <c r="H13" s="6">
        <v>4</v>
      </c>
      <c r="I13" s="30">
        <v>0</v>
      </c>
      <c r="K13" s="7"/>
      <c r="L13" s="16">
        <v>3</v>
      </c>
      <c r="M13" s="19">
        <v>0</v>
      </c>
      <c r="N13" s="6">
        <v>0</v>
      </c>
      <c r="O13" s="6">
        <v>0</v>
      </c>
      <c r="P13" s="6">
        <v>0</v>
      </c>
      <c r="Q13" s="6">
        <v>31</v>
      </c>
      <c r="R13" s="6">
        <v>4</v>
      </c>
      <c r="S13" s="30">
        <v>5</v>
      </c>
      <c r="U13" s="7"/>
    </row>
    <row r="14" spans="1:21" ht="15">
      <c r="A14" s="7"/>
      <c r="B14" s="16">
        <v>4</v>
      </c>
      <c r="C14" s="19">
        <f t="shared" si="2"/>
        <v>1026</v>
      </c>
      <c r="D14" s="6">
        <v>961</v>
      </c>
      <c r="E14" s="6">
        <v>21</v>
      </c>
      <c r="F14" s="6">
        <v>0</v>
      </c>
      <c r="G14" s="6">
        <v>0</v>
      </c>
      <c r="H14" s="6">
        <v>2</v>
      </c>
      <c r="I14" s="30">
        <v>0</v>
      </c>
      <c r="K14" s="7"/>
      <c r="L14" s="16">
        <v>4</v>
      </c>
      <c r="M14" s="19">
        <v>0</v>
      </c>
      <c r="N14" s="6">
        <v>0</v>
      </c>
      <c r="O14" s="6">
        <v>0</v>
      </c>
      <c r="P14" s="6">
        <v>0</v>
      </c>
      <c r="Q14" s="6">
        <v>35</v>
      </c>
      <c r="R14" s="6">
        <v>5</v>
      </c>
      <c r="S14" s="30">
        <v>2</v>
      </c>
      <c r="U14" s="7"/>
    </row>
    <row r="15" spans="1:21" ht="15">
      <c r="A15" s="7"/>
      <c r="B15" s="16" t="s">
        <v>21</v>
      </c>
      <c r="C15" s="19">
        <f t="shared" si="2"/>
        <v>472</v>
      </c>
      <c r="D15" s="6">
        <v>423</v>
      </c>
      <c r="E15" s="6">
        <v>12</v>
      </c>
      <c r="F15" s="6">
        <v>0</v>
      </c>
      <c r="G15" s="6">
        <v>0</v>
      </c>
      <c r="H15" s="6">
        <v>4</v>
      </c>
      <c r="I15" s="30">
        <v>1</v>
      </c>
      <c r="K15" s="7"/>
      <c r="L15" s="16" t="s">
        <v>21</v>
      </c>
      <c r="M15" s="19">
        <v>0</v>
      </c>
      <c r="N15" s="6">
        <v>0</v>
      </c>
      <c r="O15" s="6">
        <v>0</v>
      </c>
      <c r="P15" s="6">
        <v>0</v>
      </c>
      <c r="Q15" s="6">
        <v>28</v>
      </c>
      <c r="R15" s="6">
        <v>3</v>
      </c>
      <c r="S15" s="30">
        <v>1</v>
      </c>
      <c r="U15" s="7"/>
    </row>
    <row r="16" spans="1:21" ht="15">
      <c r="A16" s="7"/>
      <c r="B16" s="16" t="s">
        <v>22</v>
      </c>
      <c r="C16" s="19">
        <f t="shared" si="2"/>
        <v>275</v>
      </c>
      <c r="D16" s="6">
        <v>223</v>
      </c>
      <c r="E16" s="6">
        <v>11</v>
      </c>
      <c r="F16" s="6">
        <v>1</v>
      </c>
      <c r="G16" s="6">
        <v>0</v>
      </c>
      <c r="H16" s="6">
        <v>3</v>
      </c>
      <c r="I16" s="30">
        <v>0</v>
      </c>
      <c r="K16" s="7"/>
      <c r="L16" s="16" t="s">
        <v>22</v>
      </c>
      <c r="M16" s="19">
        <v>0</v>
      </c>
      <c r="N16" s="6">
        <v>0</v>
      </c>
      <c r="O16" s="6">
        <v>0</v>
      </c>
      <c r="P16" s="6">
        <v>0</v>
      </c>
      <c r="Q16" s="6">
        <v>36</v>
      </c>
      <c r="R16" s="6">
        <v>1</v>
      </c>
      <c r="S16" s="30">
        <v>0</v>
      </c>
      <c r="U16" s="7"/>
    </row>
    <row r="17" spans="1:21" ht="15">
      <c r="A17" s="7"/>
      <c r="B17" s="16" t="s">
        <v>23</v>
      </c>
      <c r="C17" s="19">
        <f t="shared" si="2"/>
        <v>208</v>
      </c>
      <c r="D17" s="6">
        <v>139</v>
      </c>
      <c r="E17" s="6">
        <v>6</v>
      </c>
      <c r="F17" s="6">
        <v>1</v>
      </c>
      <c r="G17" s="6">
        <v>0</v>
      </c>
      <c r="H17" s="6">
        <v>1</v>
      </c>
      <c r="I17" s="30">
        <v>2</v>
      </c>
      <c r="K17" s="7"/>
      <c r="L17" s="16" t="s">
        <v>23</v>
      </c>
      <c r="M17" s="19">
        <v>0</v>
      </c>
      <c r="N17" s="6">
        <v>0</v>
      </c>
      <c r="O17" s="6">
        <v>0</v>
      </c>
      <c r="P17" s="6">
        <v>0</v>
      </c>
      <c r="Q17" s="6">
        <v>56</v>
      </c>
      <c r="R17" s="6">
        <v>0</v>
      </c>
      <c r="S17" s="30">
        <v>3</v>
      </c>
      <c r="U17" s="7"/>
    </row>
    <row r="18" spans="1:21" ht="15">
      <c r="A18" s="7"/>
      <c r="B18" s="16" t="s">
        <v>24</v>
      </c>
      <c r="C18" s="19">
        <f t="shared" si="2"/>
        <v>149</v>
      </c>
      <c r="D18" s="6">
        <v>85</v>
      </c>
      <c r="E18" s="6">
        <v>5</v>
      </c>
      <c r="F18" s="6">
        <v>0</v>
      </c>
      <c r="G18" s="6">
        <v>1</v>
      </c>
      <c r="H18" s="6">
        <v>1</v>
      </c>
      <c r="I18" s="30">
        <v>1</v>
      </c>
      <c r="K18" s="7"/>
      <c r="L18" s="16" t="s">
        <v>166</v>
      </c>
      <c r="M18" s="19">
        <v>0</v>
      </c>
      <c r="N18" s="6">
        <v>0</v>
      </c>
      <c r="O18" s="6">
        <v>0</v>
      </c>
      <c r="P18" s="6">
        <v>0</v>
      </c>
      <c r="Q18" s="6">
        <v>55</v>
      </c>
      <c r="R18" s="6">
        <v>0</v>
      </c>
      <c r="S18" s="30">
        <v>1</v>
      </c>
      <c r="U18" s="7"/>
    </row>
    <row r="19" spans="1:21" ht="15">
      <c r="A19" s="7"/>
      <c r="B19" s="16" t="s">
        <v>25</v>
      </c>
      <c r="C19" s="19">
        <f t="shared" si="2"/>
        <v>89</v>
      </c>
      <c r="D19" s="6">
        <v>45</v>
      </c>
      <c r="E19" s="6">
        <v>6</v>
      </c>
      <c r="F19" s="6">
        <v>0</v>
      </c>
      <c r="G19" s="6">
        <v>0</v>
      </c>
      <c r="H19" s="6">
        <v>0</v>
      </c>
      <c r="I19" s="30">
        <v>1</v>
      </c>
      <c r="K19" s="7"/>
      <c r="L19" s="16" t="s">
        <v>25</v>
      </c>
      <c r="M19" s="19">
        <v>0</v>
      </c>
      <c r="N19" s="6">
        <v>0</v>
      </c>
      <c r="O19" s="6">
        <v>0</v>
      </c>
      <c r="P19" s="6">
        <v>0</v>
      </c>
      <c r="Q19" s="6">
        <v>37</v>
      </c>
      <c r="R19" s="6">
        <v>0</v>
      </c>
      <c r="S19" s="30">
        <v>0</v>
      </c>
      <c r="U19" s="7"/>
    </row>
    <row r="20" spans="1:21" ht="15">
      <c r="A20" s="7"/>
      <c r="B20" s="16" t="s">
        <v>0</v>
      </c>
      <c r="C20" s="19">
        <f t="shared" si="2"/>
        <v>411</v>
      </c>
      <c r="D20" s="6">
        <v>192</v>
      </c>
      <c r="E20" s="6">
        <v>26</v>
      </c>
      <c r="F20" s="6">
        <v>1</v>
      </c>
      <c r="G20" s="6">
        <v>4</v>
      </c>
      <c r="H20" s="6">
        <v>12</v>
      </c>
      <c r="I20" s="30">
        <v>8</v>
      </c>
      <c r="K20" s="7"/>
      <c r="L20" s="16" t="s">
        <v>0</v>
      </c>
      <c r="M20" s="19">
        <v>0</v>
      </c>
      <c r="N20" s="6">
        <v>1</v>
      </c>
      <c r="O20" s="6">
        <v>0</v>
      </c>
      <c r="P20" s="6">
        <v>0</v>
      </c>
      <c r="Q20" s="6">
        <v>160</v>
      </c>
      <c r="R20" s="6">
        <v>5</v>
      </c>
      <c r="S20" s="30">
        <v>2</v>
      </c>
      <c r="U20" s="7"/>
    </row>
    <row r="21" spans="1:21" ht="15">
      <c r="A21" s="7"/>
      <c r="B21" s="16" t="s">
        <v>1</v>
      </c>
      <c r="C21" s="19">
        <f t="shared" si="2"/>
        <v>171</v>
      </c>
      <c r="D21" s="6">
        <v>59</v>
      </c>
      <c r="E21" s="6">
        <v>19</v>
      </c>
      <c r="F21" s="6">
        <v>0</v>
      </c>
      <c r="G21" s="6">
        <v>1</v>
      </c>
      <c r="H21" s="6">
        <v>1</v>
      </c>
      <c r="I21" s="30">
        <v>5</v>
      </c>
      <c r="K21" s="7"/>
      <c r="L21" s="16" t="s">
        <v>1</v>
      </c>
      <c r="M21" s="19">
        <v>0</v>
      </c>
      <c r="N21" s="6">
        <v>0</v>
      </c>
      <c r="O21" s="6">
        <v>0</v>
      </c>
      <c r="P21" s="6">
        <v>0</v>
      </c>
      <c r="Q21" s="6">
        <v>83</v>
      </c>
      <c r="R21" s="6">
        <v>3</v>
      </c>
      <c r="S21" s="30">
        <v>0</v>
      </c>
      <c r="U21" s="7"/>
    </row>
    <row r="22" spans="1:21" ht="15">
      <c r="A22" s="7"/>
      <c r="B22" s="16" t="s">
        <v>2</v>
      </c>
      <c r="C22" s="19">
        <f t="shared" si="2"/>
        <v>31</v>
      </c>
      <c r="D22" s="6">
        <v>5</v>
      </c>
      <c r="E22" s="6">
        <v>3</v>
      </c>
      <c r="F22" s="6">
        <v>0</v>
      </c>
      <c r="G22" s="6">
        <v>0</v>
      </c>
      <c r="H22" s="6">
        <v>3</v>
      </c>
      <c r="I22" s="30">
        <v>0</v>
      </c>
      <c r="K22" s="7"/>
      <c r="L22" s="16" t="s">
        <v>2</v>
      </c>
      <c r="M22" s="19">
        <v>0</v>
      </c>
      <c r="N22" s="6">
        <v>0</v>
      </c>
      <c r="O22" s="6">
        <v>0</v>
      </c>
      <c r="P22" s="6">
        <v>0</v>
      </c>
      <c r="Q22" s="6">
        <v>20</v>
      </c>
      <c r="R22" s="6">
        <v>0</v>
      </c>
      <c r="S22" s="30">
        <v>0</v>
      </c>
      <c r="U22" s="7"/>
    </row>
    <row r="23" spans="1:21" ht="15">
      <c r="A23" s="7"/>
      <c r="B23" s="16" t="s">
        <v>3</v>
      </c>
      <c r="C23" s="19">
        <f t="shared" si="2"/>
        <v>12</v>
      </c>
      <c r="D23" s="6">
        <v>3</v>
      </c>
      <c r="E23" s="6">
        <v>2</v>
      </c>
      <c r="F23" s="6">
        <v>0</v>
      </c>
      <c r="G23" s="6">
        <v>1</v>
      </c>
      <c r="H23" s="6">
        <v>0</v>
      </c>
      <c r="I23" s="30">
        <v>2</v>
      </c>
      <c r="K23" s="7"/>
      <c r="L23" s="16" t="s">
        <v>3</v>
      </c>
      <c r="M23" s="19">
        <v>0</v>
      </c>
      <c r="N23" s="6">
        <v>0</v>
      </c>
      <c r="O23" s="6">
        <v>0</v>
      </c>
      <c r="P23" s="6">
        <v>0</v>
      </c>
      <c r="Q23" s="6">
        <v>4</v>
      </c>
      <c r="R23" s="6">
        <v>0</v>
      </c>
      <c r="S23" s="30">
        <v>0</v>
      </c>
      <c r="U23" s="7"/>
    </row>
    <row r="24" spans="1:21" ht="15">
      <c r="A24" s="7"/>
      <c r="B24" s="16" t="s">
        <v>4</v>
      </c>
      <c r="C24" s="19">
        <f t="shared" si="2"/>
        <v>2</v>
      </c>
      <c r="D24" s="6">
        <v>0</v>
      </c>
      <c r="E24" s="6">
        <v>1</v>
      </c>
      <c r="F24" s="6">
        <v>0</v>
      </c>
      <c r="G24" s="6">
        <v>1</v>
      </c>
      <c r="H24" s="6">
        <v>0</v>
      </c>
      <c r="I24" s="30">
        <v>0</v>
      </c>
      <c r="K24" s="7"/>
      <c r="L24" s="16" t="s">
        <v>4</v>
      </c>
      <c r="M24" s="19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30">
        <v>0</v>
      </c>
      <c r="U24" s="7"/>
    </row>
    <row r="25" spans="1:21" ht="15">
      <c r="A25" s="7"/>
      <c r="B25" s="16" t="s">
        <v>19</v>
      </c>
      <c r="C25" s="19">
        <f t="shared" si="2"/>
        <v>2</v>
      </c>
      <c r="D25" s="6">
        <v>0</v>
      </c>
      <c r="E25" s="6">
        <v>1</v>
      </c>
      <c r="F25" s="6">
        <v>0</v>
      </c>
      <c r="G25" s="6">
        <v>0</v>
      </c>
      <c r="H25" s="6">
        <v>0</v>
      </c>
      <c r="I25" s="30">
        <v>0</v>
      </c>
      <c r="K25" s="7"/>
      <c r="L25" s="16" t="s">
        <v>19</v>
      </c>
      <c r="M25" s="19">
        <v>0</v>
      </c>
      <c r="N25" s="6">
        <v>1</v>
      </c>
      <c r="O25" s="6">
        <v>0</v>
      </c>
      <c r="P25" s="6">
        <v>0</v>
      </c>
      <c r="Q25" s="6">
        <v>0</v>
      </c>
      <c r="R25" s="6">
        <v>0</v>
      </c>
      <c r="S25" s="30">
        <v>0</v>
      </c>
      <c r="U25" s="7"/>
    </row>
    <row r="26" spans="1:21" ht="6.75" customHeight="1">
      <c r="A26" s="7"/>
      <c r="B26" s="16"/>
      <c r="C26" s="19"/>
      <c r="D26" s="6"/>
      <c r="E26" s="6"/>
      <c r="F26" s="23"/>
      <c r="G26" s="24"/>
      <c r="H26" s="24"/>
      <c r="I26" s="29"/>
      <c r="K26" s="7"/>
      <c r="L26" s="16"/>
      <c r="M26" s="19"/>
      <c r="N26" s="6"/>
      <c r="O26" s="6"/>
      <c r="P26" s="23"/>
      <c r="Q26" s="24"/>
      <c r="R26" s="24"/>
      <c r="S26" s="29"/>
      <c r="U26" s="7"/>
    </row>
    <row r="27" spans="1:21" ht="16.5" customHeight="1">
      <c r="A27" s="7"/>
      <c r="B27" s="43" t="s">
        <v>10</v>
      </c>
      <c r="C27" s="19">
        <f aca="true" t="shared" si="3" ref="C27:I27">SUM(C15:C25)</f>
        <v>1822</v>
      </c>
      <c r="D27" s="6">
        <f t="shared" si="3"/>
        <v>1174</v>
      </c>
      <c r="E27" s="6">
        <f t="shared" si="3"/>
        <v>92</v>
      </c>
      <c r="F27" s="6">
        <f t="shared" si="3"/>
        <v>3</v>
      </c>
      <c r="G27" s="6">
        <f t="shared" si="3"/>
        <v>8</v>
      </c>
      <c r="H27" s="6">
        <f t="shared" si="3"/>
        <v>25</v>
      </c>
      <c r="I27" s="30">
        <f t="shared" si="3"/>
        <v>20</v>
      </c>
      <c r="K27" s="7"/>
      <c r="L27" s="65" t="s">
        <v>10</v>
      </c>
      <c r="M27" s="19">
        <f aca="true" t="shared" si="4" ref="M27:S27">SUM(M15:M25)</f>
        <v>0</v>
      </c>
      <c r="N27" s="6">
        <f t="shared" si="4"/>
        <v>2</v>
      </c>
      <c r="O27" s="6">
        <f t="shared" si="4"/>
        <v>0</v>
      </c>
      <c r="P27" s="6">
        <f t="shared" si="4"/>
        <v>0</v>
      </c>
      <c r="Q27" s="6">
        <f t="shared" si="4"/>
        <v>479</v>
      </c>
      <c r="R27" s="6">
        <f t="shared" si="4"/>
        <v>12</v>
      </c>
      <c r="S27" s="30">
        <f t="shared" si="4"/>
        <v>7</v>
      </c>
      <c r="U27" s="7"/>
    </row>
    <row r="28" spans="1:21" ht="16.5" customHeight="1">
      <c r="A28" s="7"/>
      <c r="B28" s="16" t="s">
        <v>11</v>
      </c>
      <c r="C28" s="19">
        <f aca="true" t="shared" si="5" ref="C28:I28">SUM(C20:C25)</f>
        <v>629</v>
      </c>
      <c r="D28" s="6">
        <f t="shared" si="5"/>
        <v>259</v>
      </c>
      <c r="E28" s="6">
        <f t="shared" si="5"/>
        <v>52</v>
      </c>
      <c r="F28" s="6">
        <f t="shared" si="5"/>
        <v>1</v>
      </c>
      <c r="G28" s="6">
        <f t="shared" si="5"/>
        <v>7</v>
      </c>
      <c r="H28" s="6">
        <f t="shared" si="5"/>
        <v>16</v>
      </c>
      <c r="I28" s="30">
        <f t="shared" si="5"/>
        <v>15</v>
      </c>
      <c r="K28" s="7"/>
      <c r="L28" s="66" t="s">
        <v>11</v>
      </c>
      <c r="M28" s="19">
        <f aca="true" t="shared" si="6" ref="M28:S28">SUM(M20:M25)</f>
        <v>0</v>
      </c>
      <c r="N28" s="6">
        <f t="shared" si="6"/>
        <v>2</v>
      </c>
      <c r="O28" s="6">
        <f t="shared" si="6"/>
        <v>0</v>
      </c>
      <c r="P28" s="6">
        <f t="shared" si="6"/>
        <v>0</v>
      </c>
      <c r="Q28" s="6">
        <f t="shared" si="6"/>
        <v>267</v>
      </c>
      <c r="R28" s="6">
        <f t="shared" si="6"/>
        <v>8</v>
      </c>
      <c r="S28" s="30">
        <f t="shared" si="6"/>
        <v>2</v>
      </c>
      <c r="U28" s="7"/>
    </row>
    <row r="29" spans="1:21" ht="16.5" customHeight="1">
      <c r="A29" s="7"/>
      <c r="B29" s="16" t="s">
        <v>12</v>
      </c>
      <c r="C29" s="19">
        <f aca="true" t="shared" si="7" ref="C29:I29">SUM(C21:C25)</f>
        <v>218</v>
      </c>
      <c r="D29" s="6">
        <f t="shared" si="7"/>
        <v>67</v>
      </c>
      <c r="E29" s="6">
        <f t="shared" si="7"/>
        <v>26</v>
      </c>
      <c r="F29" s="6">
        <f t="shared" si="7"/>
        <v>0</v>
      </c>
      <c r="G29" s="6">
        <f t="shared" si="7"/>
        <v>3</v>
      </c>
      <c r="H29" s="6">
        <f t="shared" si="7"/>
        <v>4</v>
      </c>
      <c r="I29" s="30">
        <f t="shared" si="7"/>
        <v>7</v>
      </c>
      <c r="K29" s="7"/>
      <c r="L29" s="66" t="s">
        <v>12</v>
      </c>
      <c r="M29" s="19">
        <f aca="true" t="shared" si="8" ref="M29:S29">SUM(M21:M25)</f>
        <v>0</v>
      </c>
      <c r="N29" s="6">
        <f t="shared" si="8"/>
        <v>1</v>
      </c>
      <c r="O29" s="6">
        <f t="shared" si="8"/>
        <v>0</v>
      </c>
      <c r="P29" s="6">
        <f t="shared" si="8"/>
        <v>0</v>
      </c>
      <c r="Q29" s="6">
        <f t="shared" si="8"/>
        <v>107</v>
      </c>
      <c r="R29" s="6">
        <f t="shared" si="8"/>
        <v>3</v>
      </c>
      <c r="S29" s="30">
        <f t="shared" si="8"/>
        <v>0</v>
      </c>
      <c r="U29" s="7"/>
    </row>
    <row r="30" spans="1:21" ht="16.5" customHeight="1">
      <c r="A30" s="7"/>
      <c r="B30" s="16" t="s">
        <v>13</v>
      </c>
      <c r="C30" s="19">
        <f aca="true" t="shared" si="9" ref="C30:I30">SUM(C22:C25)</f>
        <v>47</v>
      </c>
      <c r="D30" s="6">
        <f t="shared" si="9"/>
        <v>8</v>
      </c>
      <c r="E30" s="6">
        <f t="shared" si="9"/>
        <v>7</v>
      </c>
      <c r="F30" s="6">
        <f t="shared" si="9"/>
        <v>0</v>
      </c>
      <c r="G30" s="6">
        <f t="shared" si="9"/>
        <v>2</v>
      </c>
      <c r="H30" s="6">
        <f t="shared" si="9"/>
        <v>3</v>
      </c>
      <c r="I30" s="30">
        <f t="shared" si="9"/>
        <v>2</v>
      </c>
      <c r="K30" s="7"/>
      <c r="L30" s="66" t="s">
        <v>13</v>
      </c>
      <c r="M30" s="19">
        <f aca="true" t="shared" si="10" ref="M30:S30">SUM(M22:M25)</f>
        <v>0</v>
      </c>
      <c r="N30" s="6">
        <f t="shared" si="10"/>
        <v>1</v>
      </c>
      <c r="O30" s="6">
        <f t="shared" si="10"/>
        <v>0</v>
      </c>
      <c r="P30" s="6">
        <f t="shared" si="10"/>
        <v>0</v>
      </c>
      <c r="Q30" s="6">
        <f t="shared" si="10"/>
        <v>24</v>
      </c>
      <c r="R30" s="6">
        <f t="shared" si="10"/>
        <v>0</v>
      </c>
      <c r="S30" s="30">
        <f t="shared" si="10"/>
        <v>0</v>
      </c>
      <c r="U30" s="7"/>
    </row>
    <row r="31" spans="1:21" ht="16.5" customHeight="1">
      <c r="A31" s="7"/>
      <c r="B31" s="16" t="s">
        <v>14</v>
      </c>
      <c r="C31" s="19">
        <f aca="true" t="shared" si="11" ref="C31:I31">SUM(C23:C25)</f>
        <v>16</v>
      </c>
      <c r="D31" s="6">
        <f t="shared" si="11"/>
        <v>3</v>
      </c>
      <c r="E31" s="6">
        <f t="shared" si="11"/>
        <v>4</v>
      </c>
      <c r="F31" s="6">
        <f t="shared" si="11"/>
        <v>0</v>
      </c>
      <c r="G31" s="6">
        <f t="shared" si="11"/>
        <v>2</v>
      </c>
      <c r="H31" s="6">
        <f t="shared" si="11"/>
        <v>0</v>
      </c>
      <c r="I31" s="30">
        <f t="shared" si="11"/>
        <v>2</v>
      </c>
      <c r="K31" s="7"/>
      <c r="L31" s="66" t="s">
        <v>14</v>
      </c>
      <c r="M31" s="19">
        <f aca="true" t="shared" si="12" ref="M31:S31">SUM(M23:M25)</f>
        <v>0</v>
      </c>
      <c r="N31" s="6">
        <f t="shared" si="12"/>
        <v>1</v>
      </c>
      <c r="O31" s="6">
        <f t="shared" si="12"/>
        <v>0</v>
      </c>
      <c r="P31" s="6">
        <f t="shared" si="12"/>
        <v>0</v>
      </c>
      <c r="Q31" s="6">
        <f t="shared" si="12"/>
        <v>4</v>
      </c>
      <c r="R31" s="6">
        <f t="shared" si="12"/>
        <v>0</v>
      </c>
      <c r="S31" s="30">
        <f t="shared" si="12"/>
        <v>0</v>
      </c>
      <c r="U31" s="7"/>
    </row>
    <row r="32" spans="1:21" ht="16.5" customHeight="1">
      <c r="A32" s="7"/>
      <c r="B32" s="16" t="s">
        <v>15</v>
      </c>
      <c r="C32" s="19">
        <f aca="true" t="shared" si="13" ref="C32:I32">SUM(C24:C25)</f>
        <v>4</v>
      </c>
      <c r="D32" s="6">
        <f t="shared" si="13"/>
        <v>0</v>
      </c>
      <c r="E32" s="6">
        <f t="shared" si="13"/>
        <v>2</v>
      </c>
      <c r="F32" s="6">
        <f t="shared" si="13"/>
        <v>0</v>
      </c>
      <c r="G32" s="6">
        <f t="shared" si="13"/>
        <v>1</v>
      </c>
      <c r="H32" s="6">
        <f t="shared" si="13"/>
        <v>0</v>
      </c>
      <c r="I32" s="30">
        <f t="shared" si="13"/>
        <v>0</v>
      </c>
      <c r="K32" s="7"/>
      <c r="L32" s="66" t="s">
        <v>15</v>
      </c>
      <c r="M32" s="19">
        <f aca="true" t="shared" si="14" ref="M32:S32">SUM(M24:M25)</f>
        <v>0</v>
      </c>
      <c r="N32" s="6">
        <f t="shared" si="14"/>
        <v>1</v>
      </c>
      <c r="O32" s="6">
        <f t="shared" si="14"/>
        <v>0</v>
      </c>
      <c r="P32" s="6">
        <f t="shared" si="14"/>
        <v>0</v>
      </c>
      <c r="Q32" s="6">
        <f t="shared" si="14"/>
        <v>0</v>
      </c>
      <c r="R32" s="6">
        <f t="shared" si="14"/>
        <v>0</v>
      </c>
      <c r="S32" s="30">
        <f t="shared" si="14"/>
        <v>0</v>
      </c>
      <c r="U32" s="7"/>
    </row>
    <row r="33" spans="1:21" ht="6.75" customHeight="1">
      <c r="A33" s="7"/>
      <c r="B33" s="16"/>
      <c r="C33" s="19"/>
      <c r="D33" s="6"/>
      <c r="E33" s="6"/>
      <c r="F33" s="23"/>
      <c r="G33" s="24"/>
      <c r="H33" s="24"/>
      <c r="I33" s="29"/>
      <c r="K33" s="7"/>
      <c r="L33" s="16"/>
      <c r="M33" s="19"/>
      <c r="N33" s="6"/>
      <c r="O33" s="6"/>
      <c r="P33" s="23"/>
      <c r="Q33" s="24"/>
      <c r="R33" s="24"/>
      <c r="S33" s="29"/>
      <c r="U33" s="7"/>
    </row>
    <row r="34" spans="1:21" ht="15" customHeight="1">
      <c r="A34" s="7"/>
      <c r="B34" s="44" t="s">
        <v>26</v>
      </c>
      <c r="C34" s="19">
        <f>SUM(D34:I34)+SUM(M34:S34)</f>
        <v>31200</v>
      </c>
      <c r="D34" s="6">
        <v>30101</v>
      </c>
      <c r="E34" s="6">
        <v>182</v>
      </c>
      <c r="F34" s="23">
        <v>2</v>
      </c>
      <c r="G34" s="61">
        <v>1</v>
      </c>
      <c r="H34" s="61">
        <v>157</v>
      </c>
      <c r="I34" s="90">
        <v>10</v>
      </c>
      <c r="K34" s="7"/>
      <c r="L34" s="44" t="s">
        <v>26</v>
      </c>
      <c r="M34" s="19">
        <v>0</v>
      </c>
      <c r="N34" s="6">
        <v>0</v>
      </c>
      <c r="O34" s="6">
        <v>0</v>
      </c>
      <c r="P34" s="23">
        <v>1</v>
      </c>
      <c r="Q34" s="61">
        <v>337</v>
      </c>
      <c r="R34" s="61">
        <v>25</v>
      </c>
      <c r="S34" s="90">
        <v>384</v>
      </c>
      <c r="U34" s="7"/>
    </row>
    <row r="35" spans="1:21" ht="15">
      <c r="A35" s="7"/>
      <c r="B35" s="16" t="s">
        <v>27</v>
      </c>
      <c r="C35" s="19">
        <f>SUM(D35:I35)+SUM(M35:S35)</f>
        <v>498</v>
      </c>
      <c r="D35" s="6">
        <v>206</v>
      </c>
      <c r="E35" s="6">
        <v>39</v>
      </c>
      <c r="F35" s="23">
        <v>1</v>
      </c>
      <c r="G35" s="61">
        <v>5</v>
      </c>
      <c r="H35" s="61">
        <v>11</v>
      </c>
      <c r="I35" s="90">
        <v>10</v>
      </c>
      <c r="K35" s="7"/>
      <c r="L35" s="16" t="s">
        <v>27</v>
      </c>
      <c r="M35" s="19">
        <v>0</v>
      </c>
      <c r="N35" s="6">
        <v>1</v>
      </c>
      <c r="O35" s="6">
        <v>0</v>
      </c>
      <c r="P35" s="23">
        <v>0</v>
      </c>
      <c r="Q35" s="61">
        <v>216</v>
      </c>
      <c r="R35" s="61">
        <v>8</v>
      </c>
      <c r="S35" s="90">
        <v>1</v>
      </c>
      <c r="U35" s="7"/>
    </row>
    <row r="36" spans="1:21" ht="15">
      <c r="A36" s="7"/>
      <c r="B36" s="16" t="s">
        <v>28</v>
      </c>
      <c r="C36" s="19">
        <f>SUM(D36:I36)+SUM(M36:S36)</f>
        <v>31</v>
      </c>
      <c r="D36" s="6">
        <v>5</v>
      </c>
      <c r="E36" s="6">
        <v>3</v>
      </c>
      <c r="F36" s="23">
        <v>0</v>
      </c>
      <c r="G36" s="61">
        <v>0</v>
      </c>
      <c r="H36" s="61">
        <v>3</v>
      </c>
      <c r="I36" s="90">
        <v>0</v>
      </c>
      <c r="K36" s="7"/>
      <c r="L36" s="16" t="s">
        <v>28</v>
      </c>
      <c r="M36" s="19">
        <v>0</v>
      </c>
      <c r="N36" s="6">
        <v>0</v>
      </c>
      <c r="O36" s="6">
        <v>0</v>
      </c>
      <c r="P36" s="23">
        <v>0</v>
      </c>
      <c r="Q36" s="61">
        <v>20</v>
      </c>
      <c r="R36" s="61">
        <v>0</v>
      </c>
      <c r="S36" s="90">
        <v>0</v>
      </c>
      <c r="U36" s="7"/>
    </row>
    <row r="37" spans="2:19" ht="15">
      <c r="B37" s="17" t="s">
        <v>29</v>
      </c>
      <c r="C37" s="18">
        <f>SUM(D37:I37)+SUM(M37:S37)</f>
        <v>16</v>
      </c>
      <c r="D37" s="76">
        <v>3</v>
      </c>
      <c r="E37" s="76">
        <v>4</v>
      </c>
      <c r="F37" s="91">
        <v>0</v>
      </c>
      <c r="G37" s="92">
        <v>2</v>
      </c>
      <c r="H37" s="92">
        <v>0</v>
      </c>
      <c r="I37" s="93">
        <v>2</v>
      </c>
      <c r="L37" s="17" t="s">
        <v>29</v>
      </c>
      <c r="M37" s="18">
        <v>0</v>
      </c>
      <c r="N37" s="76">
        <v>1</v>
      </c>
      <c r="O37" s="76">
        <v>0</v>
      </c>
      <c r="P37" s="91">
        <v>0</v>
      </c>
      <c r="Q37" s="92">
        <v>4</v>
      </c>
      <c r="R37" s="92">
        <v>0</v>
      </c>
      <c r="S37" s="93">
        <v>0</v>
      </c>
    </row>
    <row r="38" ht="6.75" customHeight="1"/>
    <row r="39" spans="2:12" ht="12" customHeight="1">
      <c r="B39" s="33"/>
      <c r="L39" s="57" t="s">
        <v>167</v>
      </c>
    </row>
    <row r="40" spans="2:12" ht="12" customHeight="1">
      <c r="B40" s="33"/>
      <c r="C40" s="31"/>
      <c r="L40" s="57" t="s">
        <v>124</v>
      </c>
    </row>
  </sheetData>
  <sheetProtection/>
  <mergeCells count="4">
    <mergeCell ref="C5:I5"/>
    <mergeCell ref="M5:S5"/>
    <mergeCell ref="C7:I7"/>
    <mergeCell ref="M7:S7"/>
  </mergeCells>
  <printOptions/>
  <pageMargins left="0.5905511811023623" right="0.3937007874015748" top="0.7480314960629921" bottom="0.7480314960629921" header="0.31496062992125984" footer="0.31496062992125984"/>
  <pageSetup firstPageNumber="10" useFirstPageNumber="1" horizontalDpi="600" verticalDpi="600" orientation="portrait" paperSize="9" r:id="rId1"/>
  <headerFooter>
    <oddFooter>&amp;CIII-1-&amp;P</oddFooter>
  </headerFooter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M40"/>
  <sheetViews>
    <sheetView showGridLines="0" workbookViewId="0" topLeftCell="U1">
      <selection activeCell="U1" sqref="U1"/>
    </sheetView>
  </sheetViews>
  <sheetFormatPr defaultColWidth="9.140625" defaultRowHeight="12.75"/>
  <cols>
    <col min="1" max="1" width="1.7109375" style="1" customWidth="1"/>
    <col min="2" max="2" width="15.7109375" style="1" customWidth="1"/>
    <col min="3" max="9" width="9.7109375" style="1" customWidth="1"/>
    <col min="10" max="10" width="1.8515625" style="1" customWidth="1"/>
    <col min="11" max="11" width="1.7109375" style="1" customWidth="1"/>
    <col min="12" max="12" width="15.7109375" style="1" customWidth="1"/>
    <col min="13" max="19" width="9.7109375" style="1" customWidth="1"/>
    <col min="20" max="20" width="1.8515625" style="1" customWidth="1"/>
    <col min="21" max="21" width="1.7109375" style="1" customWidth="1"/>
    <col min="22" max="22" width="15.7109375" style="1" customWidth="1"/>
    <col min="23" max="29" width="9.7109375" style="1" customWidth="1"/>
    <col min="30" max="30" width="1.8515625" style="1" customWidth="1"/>
    <col min="31" max="31" width="3.421875" style="1" customWidth="1"/>
    <col min="32" max="32" width="16.8515625" style="1" customWidth="1"/>
    <col min="33" max="33" width="10.421875" style="1" customWidth="1"/>
    <col min="34" max="34" width="9.7109375" style="1" customWidth="1"/>
    <col min="35" max="35" width="10.57421875" style="1" customWidth="1"/>
    <col min="36" max="39" width="9.7109375" style="1" customWidth="1"/>
    <col min="40" max="40" width="1.8515625" style="1" customWidth="1"/>
    <col min="41" max="16384" width="9.140625" style="1" customWidth="1"/>
  </cols>
  <sheetData>
    <row r="1" spans="1:39" ht="15" customHeight="1">
      <c r="A1" s="7"/>
      <c r="B1" s="7"/>
      <c r="C1" s="7"/>
      <c r="D1" s="7"/>
      <c r="E1" s="7"/>
      <c r="F1" s="7"/>
      <c r="I1" s="46" t="s">
        <v>190</v>
      </c>
      <c r="K1" s="7"/>
      <c r="L1" s="7"/>
      <c r="M1" s="7"/>
      <c r="N1" s="7"/>
      <c r="O1" s="7"/>
      <c r="P1" s="7"/>
      <c r="S1" s="47" t="s">
        <v>168</v>
      </c>
      <c r="U1" s="7"/>
      <c r="V1" s="7"/>
      <c r="W1" s="7"/>
      <c r="X1" s="7"/>
      <c r="Y1" s="7"/>
      <c r="Z1" s="7"/>
      <c r="AC1" s="46" t="s">
        <v>190</v>
      </c>
      <c r="AE1" s="7"/>
      <c r="AF1" s="7"/>
      <c r="AG1" s="7"/>
      <c r="AH1" s="7"/>
      <c r="AI1" s="7"/>
      <c r="AJ1" s="7"/>
      <c r="AM1" s="47" t="s">
        <v>168</v>
      </c>
    </row>
    <row r="2" spans="1:36" ht="15" customHeight="1">
      <c r="A2" s="7"/>
      <c r="B2" s="48" t="s">
        <v>205</v>
      </c>
      <c r="C2" s="48"/>
      <c r="D2" s="48"/>
      <c r="E2" s="48"/>
      <c r="F2" s="48"/>
      <c r="K2" s="7"/>
      <c r="L2" s="48" t="s">
        <v>169</v>
      </c>
      <c r="M2" s="48"/>
      <c r="N2" s="48"/>
      <c r="O2" s="48"/>
      <c r="P2" s="48"/>
      <c r="U2" s="7"/>
      <c r="V2" s="48" t="s">
        <v>117</v>
      </c>
      <c r="W2" s="48"/>
      <c r="X2" s="48"/>
      <c r="Y2" s="48"/>
      <c r="Z2" s="48"/>
      <c r="AE2" s="7"/>
      <c r="AF2" s="48" t="s">
        <v>191</v>
      </c>
      <c r="AG2" s="48"/>
      <c r="AH2" s="48"/>
      <c r="AI2" s="48"/>
      <c r="AJ2" s="48"/>
    </row>
    <row r="3" spans="1:36" ht="15" customHeight="1">
      <c r="A3" s="7"/>
      <c r="B3" s="48" t="s">
        <v>150</v>
      </c>
      <c r="C3" s="48"/>
      <c r="D3" s="48"/>
      <c r="E3" s="48"/>
      <c r="F3" s="48"/>
      <c r="K3" s="7"/>
      <c r="L3" s="48" t="s">
        <v>150</v>
      </c>
      <c r="M3" s="48"/>
      <c r="N3" s="48"/>
      <c r="O3" s="48"/>
      <c r="P3" s="48"/>
      <c r="U3" s="7"/>
      <c r="V3" s="48" t="s">
        <v>150</v>
      </c>
      <c r="W3" s="48"/>
      <c r="X3" s="48"/>
      <c r="Y3" s="48"/>
      <c r="Z3" s="48"/>
      <c r="AE3" s="7"/>
      <c r="AF3" s="48" t="s">
        <v>158</v>
      </c>
      <c r="AG3" s="48"/>
      <c r="AH3" s="48"/>
      <c r="AI3" s="48"/>
      <c r="AJ3" s="48"/>
    </row>
    <row r="4" spans="1:36" ht="15" customHeight="1">
      <c r="A4" s="7"/>
      <c r="B4" s="48"/>
      <c r="C4" s="48"/>
      <c r="D4" s="48"/>
      <c r="E4" s="48"/>
      <c r="F4" s="48"/>
      <c r="K4" s="7"/>
      <c r="L4" s="48"/>
      <c r="M4" s="48"/>
      <c r="N4" s="48"/>
      <c r="O4" s="48"/>
      <c r="P4" s="48"/>
      <c r="U4" s="7"/>
      <c r="V4" s="48"/>
      <c r="W4" s="48"/>
      <c r="X4" s="48"/>
      <c r="Y4" s="48"/>
      <c r="Z4" s="48"/>
      <c r="AE4" s="7"/>
      <c r="AF4" s="48"/>
      <c r="AG4" s="48"/>
      <c r="AH4" s="48"/>
      <c r="AI4" s="48"/>
      <c r="AJ4" s="48"/>
    </row>
    <row r="5" spans="1:39" ht="15" customHeight="1">
      <c r="A5" s="7"/>
      <c r="B5" s="22"/>
      <c r="C5" s="105" t="s">
        <v>170</v>
      </c>
      <c r="D5" s="106"/>
      <c r="E5" s="106"/>
      <c r="F5" s="106"/>
      <c r="G5" s="106"/>
      <c r="H5" s="106"/>
      <c r="I5" s="107"/>
      <c r="K5" s="7"/>
      <c r="L5" s="22"/>
      <c r="M5" s="105" t="s">
        <v>170</v>
      </c>
      <c r="N5" s="106"/>
      <c r="O5" s="106"/>
      <c r="P5" s="106"/>
      <c r="Q5" s="106"/>
      <c r="R5" s="106"/>
      <c r="S5" s="107"/>
      <c r="U5" s="7"/>
      <c r="V5" s="22"/>
      <c r="W5" s="105" t="s">
        <v>170</v>
      </c>
      <c r="X5" s="106"/>
      <c r="Y5" s="106"/>
      <c r="Z5" s="106"/>
      <c r="AA5" s="106"/>
      <c r="AB5" s="106"/>
      <c r="AC5" s="107"/>
      <c r="AE5" s="7"/>
      <c r="AF5" s="22"/>
      <c r="AG5" s="105" t="s">
        <v>100</v>
      </c>
      <c r="AH5" s="106"/>
      <c r="AI5" s="106"/>
      <c r="AJ5" s="106"/>
      <c r="AK5" s="106"/>
      <c r="AL5" s="106"/>
      <c r="AM5" s="107"/>
    </row>
    <row r="6" spans="1:39" ht="62.25" customHeight="1">
      <c r="A6" s="7"/>
      <c r="B6" s="20" t="s">
        <v>171</v>
      </c>
      <c r="C6" s="49" t="s">
        <v>192</v>
      </c>
      <c r="D6" s="50" t="s">
        <v>172</v>
      </c>
      <c r="E6" s="51" t="s">
        <v>193</v>
      </c>
      <c r="F6" s="32" t="s">
        <v>194</v>
      </c>
      <c r="G6" s="52" t="s">
        <v>177</v>
      </c>
      <c r="H6" s="52" t="s">
        <v>197</v>
      </c>
      <c r="I6" s="53" t="s">
        <v>178</v>
      </c>
      <c r="K6" s="7"/>
      <c r="L6" s="20" t="s">
        <v>171</v>
      </c>
      <c r="M6" s="49" t="s">
        <v>173</v>
      </c>
      <c r="N6" s="50" t="s">
        <v>68</v>
      </c>
      <c r="O6" s="51" t="s">
        <v>195</v>
      </c>
      <c r="P6" s="32" t="s">
        <v>175</v>
      </c>
      <c r="Q6" s="52" t="s">
        <v>196</v>
      </c>
      <c r="R6" s="52" t="s">
        <v>176</v>
      </c>
      <c r="S6" s="53" t="s">
        <v>202</v>
      </c>
      <c r="U6" s="7"/>
      <c r="V6" s="20" t="s">
        <v>171</v>
      </c>
      <c r="W6" s="49" t="s">
        <v>192</v>
      </c>
      <c r="X6" s="50" t="s">
        <v>79</v>
      </c>
      <c r="Y6" s="51" t="s">
        <v>193</v>
      </c>
      <c r="Z6" s="32" t="s">
        <v>194</v>
      </c>
      <c r="AA6" s="52" t="s">
        <v>177</v>
      </c>
      <c r="AB6" s="52" t="s">
        <v>197</v>
      </c>
      <c r="AC6" s="53" t="s">
        <v>84</v>
      </c>
      <c r="AE6" s="7"/>
      <c r="AF6" s="20" t="s">
        <v>171</v>
      </c>
      <c r="AG6" s="49" t="s">
        <v>173</v>
      </c>
      <c r="AH6" s="50" t="s">
        <v>174</v>
      </c>
      <c r="AI6" s="51" t="s">
        <v>198</v>
      </c>
      <c r="AJ6" s="32" t="s">
        <v>175</v>
      </c>
      <c r="AK6" s="52" t="s">
        <v>199</v>
      </c>
      <c r="AL6" s="52" t="s">
        <v>67</v>
      </c>
      <c r="AM6" s="53" t="s">
        <v>202</v>
      </c>
    </row>
    <row r="7" spans="1:39" ht="15" customHeight="1">
      <c r="A7" s="7"/>
      <c r="B7" s="21"/>
      <c r="C7" s="108" t="s">
        <v>203</v>
      </c>
      <c r="D7" s="109"/>
      <c r="E7" s="109"/>
      <c r="F7" s="109"/>
      <c r="G7" s="109"/>
      <c r="H7" s="109"/>
      <c r="I7" s="110"/>
      <c r="K7" s="7"/>
      <c r="L7" s="21"/>
      <c r="M7" s="108" t="s">
        <v>203</v>
      </c>
      <c r="N7" s="109"/>
      <c r="O7" s="109"/>
      <c r="P7" s="109"/>
      <c r="Q7" s="109"/>
      <c r="R7" s="109"/>
      <c r="S7" s="110"/>
      <c r="U7" s="7"/>
      <c r="V7" s="21"/>
      <c r="W7" s="108" t="s">
        <v>200</v>
      </c>
      <c r="X7" s="109"/>
      <c r="Y7" s="109"/>
      <c r="Z7" s="109"/>
      <c r="AA7" s="109"/>
      <c r="AB7" s="109"/>
      <c r="AC7" s="110"/>
      <c r="AE7" s="7"/>
      <c r="AF7" s="21"/>
      <c r="AG7" s="108" t="s">
        <v>108</v>
      </c>
      <c r="AH7" s="109"/>
      <c r="AI7" s="109"/>
      <c r="AJ7" s="109"/>
      <c r="AK7" s="109"/>
      <c r="AL7" s="109"/>
      <c r="AM7" s="110"/>
    </row>
    <row r="8" spans="1:39" ht="6.75" customHeight="1">
      <c r="A8" s="7"/>
      <c r="B8" s="16"/>
      <c r="C8" s="19"/>
      <c r="D8" s="6"/>
      <c r="E8" s="6"/>
      <c r="F8" s="25"/>
      <c r="G8" s="26"/>
      <c r="H8" s="26"/>
      <c r="I8" s="27"/>
      <c r="K8" s="7"/>
      <c r="L8" s="16"/>
      <c r="M8" s="19"/>
      <c r="N8" s="6"/>
      <c r="O8" s="6"/>
      <c r="P8" s="25"/>
      <c r="Q8" s="26"/>
      <c r="R8" s="26"/>
      <c r="S8" s="27"/>
      <c r="U8" s="7"/>
      <c r="V8" s="16"/>
      <c r="W8" s="19"/>
      <c r="X8" s="6"/>
      <c r="Y8" s="6"/>
      <c r="Z8" s="25"/>
      <c r="AA8" s="26"/>
      <c r="AB8" s="26"/>
      <c r="AC8" s="27"/>
      <c r="AE8" s="7"/>
      <c r="AF8" s="16"/>
      <c r="AG8" s="19"/>
      <c r="AH8" s="6"/>
      <c r="AI8" s="6"/>
      <c r="AJ8" s="25"/>
      <c r="AK8" s="26"/>
      <c r="AL8" s="26"/>
      <c r="AM8" s="27"/>
    </row>
    <row r="9" spans="1:39" ht="15">
      <c r="A9" s="7"/>
      <c r="B9" s="16" t="s">
        <v>192</v>
      </c>
      <c r="C9" s="19">
        <f>SUM(D9:I9)+SUM(M9:S9)</f>
        <v>31745</v>
      </c>
      <c r="D9" s="6">
        <f aca="true" t="shared" si="0" ref="D9:I9">SUM(D11:D25)</f>
        <v>30315</v>
      </c>
      <c r="E9" s="6">
        <f t="shared" si="0"/>
        <v>228</v>
      </c>
      <c r="F9" s="6">
        <f t="shared" si="0"/>
        <v>3</v>
      </c>
      <c r="G9" s="6">
        <f t="shared" si="0"/>
        <v>8</v>
      </c>
      <c r="H9" s="6">
        <f t="shared" si="0"/>
        <v>171</v>
      </c>
      <c r="I9" s="30">
        <f t="shared" si="0"/>
        <v>22</v>
      </c>
      <c r="K9" s="7"/>
      <c r="L9" s="16" t="s">
        <v>192</v>
      </c>
      <c r="M9" s="19">
        <f aca="true" t="shared" si="1" ref="M9:S9">SUM(M11:M25)</f>
        <v>0</v>
      </c>
      <c r="N9" s="6">
        <f t="shared" si="1"/>
        <v>2</v>
      </c>
      <c r="O9" s="6">
        <f t="shared" si="1"/>
        <v>0</v>
      </c>
      <c r="P9" s="6">
        <f t="shared" si="1"/>
        <v>1</v>
      </c>
      <c r="Q9" s="6">
        <f t="shared" si="1"/>
        <v>577</v>
      </c>
      <c r="R9" s="6">
        <f t="shared" si="1"/>
        <v>33</v>
      </c>
      <c r="S9" s="30">
        <f t="shared" si="1"/>
        <v>385</v>
      </c>
      <c r="U9" s="7"/>
      <c r="V9" s="16" t="s">
        <v>192</v>
      </c>
      <c r="W9" s="39">
        <f>C9/$C$9*100</f>
        <v>100</v>
      </c>
      <c r="X9" s="37">
        <f aca="true" t="shared" si="2" ref="X9:AC9">D9/$C$9*100</f>
        <v>95.49535359899197</v>
      </c>
      <c r="Y9" s="37">
        <f t="shared" si="2"/>
        <v>0.7182233422586234</v>
      </c>
      <c r="Z9" s="37">
        <f t="shared" si="2"/>
        <v>0.009450307134981888</v>
      </c>
      <c r="AA9" s="37">
        <f t="shared" si="2"/>
        <v>0.025200819026618363</v>
      </c>
      <c r="AB9" s="37">
        <f t="shared" si="2"/>
        <v>0.5386675066939676</v>
      </c>
      <c r="AC9" s="38">
        <f t="shared" si="2"/>
        <v>0.0693022523232005</v>
      </c>
      <c r="AE9" s="7"/>
      <c r="AF9" s="16" t="s">
        <v>192</v>
      </c>
      <c r="AG9" s="39">
        <f aca="true" t="shared" si="3" ref="AG9:AM9">M9/$C$9*100</f>
        <v>0</v>
      </c>
      <c r="AH9" s="37">
        <f t="shared" si="3"/>
        <v>0.006300204756654591</v>
      </c>
      <c r="AI9" s="37">
        <f t="shared" si="3"/>
        <v>0</v>
      </c>
      <c r="AJ9" s="37">
        <f t="shared" si="3"/>
        <v>0.0031501023783272954</v>
      </c>
      <c r="AK9" s="37">
        <f t="shared" si="3"/>
        <v>1.8176090722948495</v>
      </c>
      <c r="AL9" s="37">
        <f t="shared" si="3"/>
        <v>0.10395337848480075</v>
      </c>
      <c r="AM9" s="38">
        <f t="shared" si="3"/>
        <v>1.2127894156560088</v>
      </c>
    </row>
    <row r="10" spans="1:39" ht="6.75" customHeight="1">
      <c r="A10" s="7"/>
      <c r="B10" s="16"/>
      <c r="C10" s="19"/>
      <c r="D10" s="6"/>
      <c r="E10" s="6"/>
      <c r="F10" s="23"/>
      <c r="G10" s="24"/>
      <c r="H10" s="24"/>
      <c r="I10" s="29"/>
      <c r="K10" s="7"/>
      <c r="L10" s="16"/>
      <c r="M10" s="19"/>
      <c r="N10" s="6"/>
      <c r="O10" s="6"/>
      <c r="P10" s="23"/>
      <c r="Q10" s="24"/>
      <c r="R10" s="24"/>
      <c r="S10" s="29"/>
      <c r="U10" s="7"/>
      <c r="V10" s="16"/>
      <c r="W10" s="19"/>
      <c r="X10" s="6"/>
      <c r="Y10" s="6"/>
      <c r="Z10" s="23"/>
      <c r="AA10" s="24"/>
      <c r="AB10" s="24"/>
      <c r="AC10" s="29"/>
      <c r="AE10" s="7"/>
      <c r="AF10" s="16"/>
      <c r="AG10" s="19"/>
      <c r="AH10" s="6"/>
      <c r="AI10" s="6"/>
      <c r="AJ10" s="23"/>
      <c r="AK10" s="24"/>
      <c r="AL10" s="24"/>
      <c r="AM10" s="29"/>
    </row>
    <row r="11" spans="1:39" ht="15">
      <c r="A11" s="7"/>
      <c r="B11" s="16" t="s">
        <v>9</v>
      </c>
      <c r="C11" s="19">
        <f aca="true" t="shared" si="4" ref="C11:C25">SUM(D11:I11)+SUM(M11:S11)</f>
        <v>14428</v>
      </c>
      <c r="D11" s="6">
        <v>13911</v>
      </c>
      <c r="E11" s="6">
        <v>25</v>
      </c>
      <c r="F11" s="6">
        <v>0</v>
      </c>
      <c r="G11" s="6">
        <v>0</v>
      </c>
      <c r="H11" s="6">
        <v>104</v>
      </c>
      <c r="I11" s="30">
        <v>2</v>
      </c>
      <c r="K11" s="7"/>
      <c r="L11" s="16" t="s">
        <v>9</v>
      </c>
      <c r="M11" s="19">
        <v>0</v>
      </c>
      <c r="N11" s="6">
        <v>0</v>
      </c>
      <c r="O11" s="6">
        <v>0</v>
      </c>
      <c r="P11" s="6">
        <v>0</v>
      </c>
      <c r="Q11" s="6">
        <v>9</v>
      </c>
      <c r="R11" s="6">
        <v>9</v>
      </c>
      <c r="S11" s="30">
        <v>368</v>
      </c>
      <c r="U11" s="7"/>
      <c r="V11" s="16" t="s">
        <v>9</v>
      </c>
      <c r="W11" s="39">
        <f aca="true" t="shared" si="5" ref="W11:AC25">C11/$C$9*100</f>
        <v>45.44967711450622</v>
      </c>
      <c r="X11" s="37">
        <f t="shared" si="5"/>
        <v>43.821074184911005</v>
      </c>
      <c r="Y11" s="37">
        <f t="shared" si="5"/>
        <v>0.0787525594581824</v>
      </c>
      <c r="Z11" s="37">
        <f t="shared" si="5"/>
        <v>0</v>
      </c>
      <c r="AA11" s="37">
        <f t="shared" si="5"/>
        <v>0</v>
      </c>
      <c r="AB11" s="37">
        <f t="shared" si="5"/>
        <v>0.3276106473460388</v>
      </c>
      <c r="AC11" s="38">
        <f t="shared" si="5"/>
        <v>0.006300204756654591</v>
      </c>
      <c r="AE11" s="7"/>
      <c r="AF11" s="16" t="s">
        <v>9</v>
      </c>
      <c r="AG11" s="39">
        <f aca="true" t="shared" si="6" ref="AG11:AM25">M11/$C$9*100</f>
        <v>0</v>
      </c>
      <c r="AH11" s="37">
        <f t="shared" si="6"/>
        <v>0</v>
      </c>
      <c r="AI11" s="37">
        <f t="shared" si="6"/>
        <v>0</v>
      </c>
      <c r="AJ11" s="37">
        <f t="shared" si="6"/>
        <v>0</v>
      </c>
      <c r="AK11" s="37">
        <f t="shared" si="6"/>
        <v>0.028350921404945658</v>
      </c>
      <c r="AL11" s="37">
        <f t="shared" si="6"/>
        <v>0.028350921404945658</v>
      </c>
      <c r="AM11" s="38">
        <f t="shared" si="6"/>
        <v>1.1592376752244449</v>
      </c>
    </row>
    <row r="12" spans="1:39" ht="15">
      <c r="A12" s="7"/>
      <c r="B12" s="16">
        <v>2</v>
      </c>
      <c r="C12" s="19">
        <f t="shared" si="4"/>
        <v>11799</v>
      </c>
      <c r="D12" s="6">
        <v>11672</v>
      </c>
      <c r="E12" s="6">
        <v>61</v>
      </c>
      <c r="F12" s="6">
        <v>0</v>
      </c>
      <c r="G12" s="6">
        <v>0</v>
      </c>
      <c r="H12" s="6">
        <v>36</v>
      </c>
      <c r="I12" s="30">
        <v>0</v>
      </c>
      <c r="K12" s="7"/>
      <c r="L12" s="16">
        <v>2</v>
      </c>
      <c r="M12" s="19">
        <v>0</v>
      </c>
      <c r="N12" s="6">
        <v>0</v>
      </c>
      <c r="O12" s="6">
        <v>0</v>
      </c>
      <c r="P12" s="6">
        <v>1</v>
      </c>
      <c r="Q12" s="6">
        <v>23</v>
      </c>
      <c r="R12" s="6">
        <v>3</v>
      </c>
      <c r="S12" s="30">
        <v>3</v>
      </c>
      <c r="U12" s="7"/>
      <c r="V12" s="16">
        <v>2</v>
      </c>
      <c r="W12" s="39">
        <f t="shared" si="5"/>
        <v>37.16805796188376</v>
      </c>
      <c r="X12" s="37">
        <f t="shared" si="5"/>
        <v>36.767994959836194</v>
      </c>
      <c r="Y12" s="37">
        <f t="shared" si="5"/>
        <v>0.19215624507796503</v>
      </c>
      <c r="Z12" s="37">
        <f t="shared" si="5"/>
        <v>0</v>
      </c>
      <c r="AA12" s="37">
        <f t="shared" si="5"/>
        <v>0</v>
      </c>
      <c r="AB12" s="37">
        <f t="shared" si="5"/>
        <v>0.11340368561978263</v>
      </c>
      <c r="AC12" s="38">
        <f t="shared" si="5"/>
        <v>0</v>
      </c>
      <c r="AE12" s="7"/>
      <c r="AF12" s="16">
        <v>2</v>
      </c>
      <c r="AG12" s="39">
        <f t="shared" si="6"/>
        <v>0</v>
      </c>
      <c r="AH12" s="37">
        <f t="shared" si="6"/>
        <v>0</v>
      </c>
      <c r="AI12" s="37">
        <f t="shared" si="6"/>
        <v>0</v>
      </c>
      <c r="AJ12" s="37">
        <f t="shared" si="6"/>
        <v>0.0031501023783272954</v>
      </c>
      <c r="AK12" s="37">
        <f t="shared" si="6"/>
        <v>0.0724523547015278</v>
      </c>
      <c r="AL12" s="37">
        <f t="shared" si="6"/>
        <v>0.009450307134981888</v>
      </c>
      <c r="AM12" s="38">
        <f t="shared" si="6"/>
        <v>0.009450307134981888</v>
      </c>
    </row>
    <row r="13" spans="1:39" ht="15">
      <c r="A13" s="7"/>
      <c r="B13" s="16">
        <v>3</v>
      </c>
      <c r="C13" s="19">
        <f t="shared" si="4"/>
        <v>2670</v>
      </c>
      <c r="D13" s="6">
        <v>2597</v>
      </c>
      <c r="E13" s="6">
        <v>29</v>
      </c>
      <c r="F13" s="6">
        <v>0</v>
      </c>
      <c r="G13" s="6">
        <v>0</v>
      </c>
      <c r="H13" s="6">
        <v>4</v>
      </c>
      <c r="I13" s="30">
        <v>0</v>
      </c>
      <c r="K13" s="7"/>
      <c r="L13" s="16">
        <v>3</v>
      </c>
      <c r="M13" s="19">
        <v>0</v>
      </c>
      <c r="N13" s="6">
        <v>0</v>
      </c>
      <c r="O13" s="6">
        <v>0</v>
      </c>
      <c r="P13" s="6">
        <v>0</v>
      </c>
      <c r="Q13" s="6">
        <v>31</v>
      </c>
      <c r="R13" s="6">
        <v>4</v>
      </c>
      <c r="S13" s="30">
        <v>5</v>
      </c>
      <c r="U13" s="7"/>
      <c r="V13" s="16">
        <v>3</v>
      </c>
      <c r="W13" s="39">
        <f t="shared" si="5"/>
        <v>8.41077335013388</v>
      </c>
      <c r="X13" s="37">
        <f t="shared" si="5"/>
        <v>8.180815876515988</v>
      </c>
      <c r="Y13" s="37">
        <f t="shared" si="5"/>
        <v>0.09135296897149157</v>
      </c>
      <c r="Z13" s="37">
        <f t="shared" si="5"/>
        <v>0</v>
      </c>
      <c r="AA13" s="37">
        <f t="shared" si="5"/>
        <v>0</v>
      </c>
      <c r="AB13" s="37">
        <f t="shared" si="5"/>
        <v>0.012600409513309182</v>
      </c>
      <c r="AC13" s="38">
        <f t="shared" si="5"/>
        <v>0</v>
      </c>
      <c r="AE13" s="7"/>
      <c r="AF13" s="16">
        <v>3</v>
      </c>
      <c r="AG13" s="39">
        <f t="shared" si="6"/>
        <v>0</v>
      </c>
      <c r="AH13" s="37">
        <f t="shared" si="6"/>
        <v>0</v>
      </c>
      <c r="AI13" s="37">
        <f t="shared" si="6"/>
        <v>0</v>
      </c>
      <c r="AJ13" s="37">
        <f t="shared" si="6"/>
        <v>0</v>
      </c>
      <c r="AK13" s="37">
        <f t="shared" si="6"/>
        <v>0.09765317372814616</v>
      </c>
      <c r="AL13" s="37">
        <f t="shared" si="6"/>
        <v>0.012600409513309182</v>
      </c>
      <c r="AM13" s="38">
        <f t="shared" si="6"/>
        <v>0.015750511891636478</v>
      </c>
    </row>
    <row r="14" spans="1:39" ht="15">
      <c r="A14" s="7"/>
      <c r="B14" s="16">
        <v>4</v>
      </c>
      <c r="C14" s="19">
        <f t="shared" si="4"/>
        <v>1026</v>
      </c>
      <c r="D14" s="6">
        <v>961</v>
      </c>
      <c r="E14" s="6">
        <v>21</v>
      </c>
      <c r="F14" s="6">
        <v>0</v>
      </c>
      <c r="G14" s="6">
        <v>0</v>
      </c>
      <c r="H14" s="6">
        <v>2</v>
      </c>
      <c r="I14" s="30">
        <v>0</v>
      </c>
      <c r="K14" s="7"/>
      <c r="L14" s="16">
        <v>4</v>
      </c>
      <c r="M14" s="19">
        <v>0</v>
      </c>
      <c r="N14" s="6">
        <v>0</v>
      </c>
      <c r="O14" s="6">
        <v>0</v>
      </c>
      <c r="P14" s="6">
        <v>0</v>
      </c>
      <c r="Q14" s="6">
        <v>35</v>
      </c>
      <c r="R14" s="6">
        <v>5</v>
      </c>
      <c r="S14" s="30">
        <v>2</v>
      </c>
      <c r="U14" s="7"/>
      <c r="V14" s="16">
        <v>4</v>
      </c>
      <c r="W14" s="39">
        <f t="shared" si="5"/>
        <v>3.232005040163805</v>
      </c>
      <c r="X14" s="37">
        <f t="shared" si="5"/>
        <v>3.027248385572531</v>
      </c>
      <c r="Y14" s="37">
        <f t="shared" si="5"/>
        <v>0.0661521499448732</v>
      </c>
      <c r="Z14" s="37">
        <f t="shared" si="5"/>
        <v>0</v>
      </c>
      <c r="AA14" s="37">
        <f t="shared" si="5"/>
        <v>0</v>
      </c>
      <c r="AB14" s="37">
        <f t="shared" si="5"/>
        <v>0.006300204756654591</v>
      </c>
      <c r="AC14" s="38">
        <f t="shared" si="5"/>
        <v>0</v>
      </c>
      <c r="AE14" s="7"/>
      <c r="AF14" s="16">
        <v>4</v>
      </c>
      <c r="AG14" s="39">
        <f t="shared" si="6"/>
        <v>0</v>
      </c>
      <c r="AH14" s="37">
        <f t="shared" si="6"/>
        <v>0</v>
      </c>
      <c r="AI14" s="37">
        <f t="shared" si="6"/>
        <v>0</v>
      </c>
      <c r="AJ14" s="37">
        <f t="shared" si="6"/>
        <v>0</v>
      </c>
      <c r="AK14" s="37">
        <f t="shared" si="6"/>
        <v>0.11025358324145534</v>
      </c>
      <c r="AL14" s="37">
        <f t="shared" si="6"/>
        <v>0.015750511891636478</v>
      </c>
      <c r="AM14" s="38">
        <f t="shared" si="6"/>
        <v>0.006300204756654591</v>
      </c>
    </row>
    <row r="15" spans="1:39" ht="15">
      <c r="A15" s="7"/>
      <c r="B15" s="16" t="s">
        <v>179</v>
      </c>
      <c r="C15" s="19">
        <f t="shared" si="4"/>
        <v>472</v>
      </c>
      <c r="D15" s="6">
        <v>423</v>
      </c>
      <c r="E15" s="6">
        <v>12</v>
      </c>
      <c r="F15" s="6">
        <v>0</v>
      </c>
      <c r="G15" s="6">
        <v>0</v>
      </c>
      <c r="H15" s="6">
        <v>4</v>
      </c>
      <c r="I15" s="30">
        <v>1</v>
      </c>
      <c r="K15" s="7"/>
      <c r="L15" s="16" t="s">
        <v>179</v>
      </c>
      <c r="M15" s="19">
        <v>0</v>
      </c>
      <c r="N15" s="6">
        <v>0</v>
      </c>
      <c r="O15" s="6">
        <v>0</v>
      </c>
      <c r="P15" s="6">
        <v>0</v>
      </c>
      <c r="Q15" s="6">
        <v>28</v>
      </c>
      <c r="R15" s="6">
        <v>3</v>
      </c>
      <c r="S15" s="30">
        <v>1</v>
      </c>
      <c r="U15" s="7"/>
      <c r="V15" s="16" t="s">
        <v>179</v>
      </c>
      <c r="W15" s="39">
        <f t="shared" si="5"/>
        <v>1.4868483225704836</v>
      </c>
      <c r="X15" s="37">
        <f t="shared" si="5"/>
        <v>1.3324933060324462</v>
      </c>
      <c r="Y15" s="37">
        <f t="shared" si="5"/>
        <v>0.03780122853992755</v>
      </c>
      <c r="Z15" s="37">
        <f t="shared" si="5"/>
        <v>0</v>
      </c>
      <c r="AA15" s="37">
        <f t="shared" si="5"/>
        <v>0</v>
      </c>
      <c r="AB15" s="37">
        <f t="shared" si="5"/>
        <v>0.012600409513309182</v>
      </c>
      <c r="AC15" s="38">
        <f t="shared" si="5"/>
        <v>0.0031501023783272954</v>
      </c>
      <c r="AE15" s="7"/>
      <c r="AF15" s="16" t="s">
        <v>21</v>
      </c>
      <c r="AG15" s="39">
        <f t="shared" si="6"/>
        <v>0</v>
      </c>
      <c r="AH15" s="37">
        <f t="shared" si="6"/>
        <v>0</v>
      </c>
      <c r="AI15" s="37">
        <f t="shared" si="6"/>
        <v>0</v>
      </c>
      <c r="AJ15" s="37">
        <f t="shared" si="6"/>
        <v>0</v>
      </c>
      <c r="AK15" s="37">
        <f t="shared" si="6"/>
        <v>0.08820286659316429</v>
      </c>
      <c r="AL15" s="37">
        <f t="shared" si="6"/>
        <v>0.009450307134981888</v>
      </c>
      <c r="AM15" s="38">
        <f t="shared" si="6"/>
        <v>0.0031501023783272954</v>
      </c>
    </row>
    <row r="16" spans="1:39" ht="15">
      <c r="A16" s="7"/>
      <c r="B16" s="16" t="s">
        <v>180</v>
      </c>
      <c r="C16" s="19">
        <f t="shared" si="4"/>
        <v>275</v>
      </c>
      <c r="D16" s="6">
        <v>223</v>
      </c>
      <c r="E16" s="6">
        <v>11</v>
      </c>
      <c r="F16" s="6">
        <v>1</v>
      </c>
      <c r="G16" s="6">
        <v>0</v>
      </c>
      <c r="H16" s="6">
        <v>3</v>
      </c>
      <c r="I16" s="30">
        <v>0</v>
      </c>
      <c r="K16" s="7"/>
      <c r="L16" s="16" t="s">
        <v>180</v>
      </c>
      <c r="M16" s="19">
        <v>0</v>
      </c>
      <c r="N16" s="6">
        <v>0</v>
      </c>
      <c r="O16" s="6">
        <v>0</v>
      </c>
      <c r="P16" s="6">
        <v>0</v>
      </c>
      <c r="Q16" s="6">
        <v>36</v>
      </c>
      <c r="R16" s="6">
        <v>1</v>
      </c>
      <c r="S16" s="30">
        <v>0</v>
      </c>
      <c r="U16" s="7"/>
      <c r="V16" s="16" t="s">
        <v>180</v>
      </c>
      <c r="W16" s="39">
        <f t="shared" si="5"/>
        <v>0.8662781540400063</v>
      </c>
      <c r="X16" s="37">
        <f t="shared" si="5"/>
        <v>0.7024728303669869</v>
      </c>
      <c r="Y16" s="37">
        <f t="shared" si="5"/>
        <v>0.03465112616160025</v>
      </c>
      <c r="Z16" s="37">
        <f t="shared" si="5"/>
        <v>0.0031501023783272954</v>
      </c>
      <c r="AA16" s="37">
        <f t="shared" si="5"/>
        <v>0</v>
      </c>
      <c r="AB16" s="37">
        <f t="shared" si="5"/>
        <v>0.009450307134981888</v>
      </c>
      <c r="AC16" s="38">
        <f t="shared" si="5"/>
        <v>0</v>
      </c>
      <c r="AE16" s="7"/>
      <c r="AF16" s="16" t="s">
        <v>180</v>
      </c>
      <c r="AG16" s="39">
        <f t="shared" si="6"/>
        <v>0</v>
      </c>
      <c r="AH16" s="37">
        <f t="shared" si="6"/>
        <v>0</v>
      </c>
      <c r="AI16" s="37">
        <f t="shared" si="6"/>
        <v>0</v>
      </c>
      <c r="AJ16" s="37">
        <f t="shared" si="6"/>
        <v>0</v>
      </c>
      <c r="AK16" s="37">
        <f t="shared" si="6"/>
        <v>0.11340368561978263</v>
      </c>
      <c r="AL16" s="37">
        <f t="shared" si="6"/>
        <v>0.0031501023783272954</v>
      </c>
      <c r="AM16" s="38">
        <f t="shared" si="6"/>
        <v>0</v>
      </c>
    </row>
    <row r="17" spans="1:39" ht="15">
      <c r="A17" s="7"/>
      <c r="B17" s="16" t="s">
        <v>181</v>
      </c>
      <c r="C17" s="19">
        <f t="shared" si="4"/>
        <v>208</v>
      </c>
      <c r="D17" s="6">
        <v>139</v>
      </c>
      <c r="E17" s="6">
        <v>6</v>
      </c>
      <c r="F17" s="6">
        <v>1</v>
      </c>
      <c r="G17" s="6">
        <v>0</v>
      </c>
      <c r="H17" s="6">
        <v>1</v>
      </c>
      <c r="I17" s="30">
        <v>2</v>
      </c>
      <c r="K17" s="7"/>
      <c r="L17" s="16" t="s">
        <v>181</v>
      </c>
      <c r="M17" s="19">
        <v>0</v>
      </c>
      <c r="N17" s="6">
        <v>0</v>
      </c>
      <c r="O17" s="6">
        <v>0</v>
      </c>
      <c r="P17" s="6">
        <v>0</v>
      </c>
      <c r="Q17" s="6">
        <v>56</v>
      </c>
      <c r="R17" s="6">
        <v>0</v>
      </c>
      <c r="S17" s="30">
        <v>3</v>
      </c>
      <c r="U17" s="7"/>
      <c r="V17" s="16" t="s">
        <v>181</v>
      </c>
      <c r="W17" s="39">
        <f t="shared" si="5"/>
        <v>0.6552212946920776</v>
      </c>
      <c r="X17" s="37">
        <f t="shared" si="5"/>
        <v>0.43786423058749413</v>
      </c>
      <c r="Y17" s="37">
        <f t="shared" si="5"/>
        <v>0.018900614269963777</v>
      </c>
      <c r="Z17" s="37">
        <f t="shared" si="5"/>
        <v>0.0031501023783272954</v>
      </c>
      <c r="AA17" s="37">
        <f t="shared" si="5"/>
        <v>0</v>
      </c>
      <c r="AB17" s="37">
        <f t="shared" si="5"/>
        <v>0.0031501023783272954</v>
      </c>
      <c r="AC17" s="38">
        <f t="shared" si="5"/>
        <v>0.006300204756654591</v>
      </c>
      <c r="AE17" s="7"/>
      <c r="AF17" s="16" t="s">
        <v>181</v>
      </c>
      <c r="AG17" s="39">
        <f t="shared" si="6"/>
        <v>0</v>
      </c>
      <c r="AH17" s="37">
        <f t="shared" si="6"/>
        <v>0</v>
      </c>
      <c r="AI17" s="37">
        <f t="shared" si="6"/>
        <v>0</v>
      </c>
      <c r="AJ17" s="37">
        <f t="shared" si="6"/>
        <v>0</v>
      </c>
      <c r="AK17" s="37">
        <f t="shared" si="6"/>
        <v>0.17640573318632857</v>
      </c>
      <c r="AL17" s="37">
        <f t="shared" si="6"/>
        <v>0</v>
      </c>
      <c r="AM17" s="38">
        <f t="shared" si="6"/>
        <v>0.009450307134981888</v>
      </c>
    </row>
    <row r="18" spans="1:39" ht="15">
      <c r="A18" s="7"/>
      <c r="B18" s="16" t="s">
        <v>182</v>
      </c>
      <c r="C18" s="19">
        <f t="shared" si="4"/>
        <v>149</v>
      </c>
      <c r="D18" s="6">
        <v>85</v>
      </c>
      <c r="E18" s="6">
        <v>5</v>
      </c>
      <c r="F18" s="6">
        <v>0</v>
      </c>
      <c r="G18" s="6">
        <v>1</v>
      </c>
      <c r="H18" s="6">
        <v>1</v>
      </c>
      <c r="I18" s="30">
        <v>1</v>
      </c>
      <c r="K18" s="7"/>
      <c r="L18" s="16" t="s">
        <v>182</v>
      </c>
      <c r="M18" s="19">
        <v>0</v>
      </c>
      <c r="N18" s="6">
        <v>0</v>
      </c>
      <c r="O18" s="6">
        <v>0</v>
      </c>
      <c r="P18" s="6">
        <v>0</v>
      </c>
      <c r="Q18" s="6">
        <v>55</v>
      </c>
      <c r="R18" s="6">
        <v>0</v>
      </c>
      <c r="S18" s="30">
        <v>1</v>
      </c>
      <c r="U18" s="7"/>
      <c r="V18" s="16" t="s">
        <v>182</v>
      </c>
      <c r="W18" s="39">
        <f t="shared" si="5"/>
        <v>0.46936525437076704</v>
      </c>
      <c r="X18" s="37">
        <f t="shared" si="5"/>
        <v>0.26775870215782016</v>
      </c>
      <c r="Y18" s="37">
        <f t="shared" si="5"/>
        <v>0.015750511891636478</v>
      </c>
      <c r="Z18" s="37">
        <f t="shared" si="5"/>
        <v>0</v>
      </c>
      <c r="AA18" s="37">
        <f t="shared" si="5"/>
        <v>0.0031501023783272954</v>
      </c>
      <c r="AB18" s="37">
        <f t="shared" si="5"/>
        <v>0.0031501023783272954</v>
      </c>
      <c r="AC18" s="38">
        <f t="shared" si="5"/>
        <v>0.0031501023783272954</v>
      </c>
      <c r="AE18" s="7"/>
      <c r="AF18" s="16" t="s">
        <v>182</v>
      </c>
      <c r="AG18" s="39">
        <f t="shared" si="6"/>
        <v>0</v>
      </c>
      <c r="AH18" s="37">
        <f t="shared" si="6"/>
        <v>0</v>
      </c>
      <c r="AI18" s="37">
        <f t="shared" si="6"/>
        <v>0</v>
      </c>
      <c r="AJ18" s="37">
        <f t="shared" si="6"/>
        <v>0</v>
      </c>
      <c r="AK18" s="37">
        <f t="shared" si="6"/>
        <v>0.17325563080800127</v>
      </c>
      <c r="AL18" s="37">
        <f t="shared" si="6"/>
        <v>0</v>
      </c>
      <c r="AM18" s="38">
        <f t="shared" si="6"/>
        <v>0.0031501023783272954</v>
      </c>
    </row>
    <row r="19" spans="1:39" ht="15">
      <c r="A19" s="7"/>
      <c r="B19" s="16" t="s">
        <v>183</v>
      </c>
      <c r="C19" s="19">
        <f t="shared" si="4"/>
        <v>89</v>
      </c>
      <c r="D19" s="6">
        <v>45</v>
      </c>
      <c r="E19" s="6">
        <v>6</v>
      </c>
      <c r="F19" s="6">
        <v>0</v>
      </c>
      <c r="G19" s="6">
        <v>0</v>
      </c>
      <c r="H19" s="6">
        <v>0</v>
      </c>
      <c r="I19" s="30">
        <v>1</v>
      </c>
      <c r="K19" s="7"/>
      <c r="L19" s="16" t="s">
        <v>183</v>
      </c>
      <c r="M19" s="19">
        <v>0</v>
      </c>
      <c r="N19" s="6">
        <v>0</v>
      </c>
      <c r="O19" s="6">
        <v>0</v>
      </c>
      <c r="P19" s="6">
        <v>0</v>
      </c>
      <c r="Q19" s="6">
        <v>37</v>
      </c>
      <c r="R19" s="6">
        <v>0</v>
      </c>
      <c r="S19" s="30">
        <v>0</v>
      </c>
      <c r="U19" s="7"/>
      <c r="V19" s="16" t="s">
        <v>25</v>
      </c>
      <c r="W19" s="39">
        <f t="shared" si="5"/>
        <v>0.2803591116711293</v>
      </c>
      <c r="X19" s="37">
        <f t="shared" si="5"/>
        <v>0.1417546070247283</v>
      </c>
      <c r="Y19" s="37">
        <f t="shared" si="5"/>
        <v>0.018900614269963777</v>
      </c>
      <c r="Z19" s="37">
        <f t="shared" si="5"/>
        <v>0</v>
      </c>
      <c r="AA19" s="37">
        <f t="shared" si="5"/>
        <v>0</v>
      </c>
      <c r="AB19" s="37">
        <f t="shared" si="5"/>
        <v>0</v>
      </c>
      <c r="AC19" s="38">
        <f t="shared" si="5"/>
        <v>0.0031501023783272954</v>
      </c>
      <c r="AE19" s="7"/>
      <c r="AF19" s="16" t="s">
        <v>183</v>
      </c>
      <c r="AG19" s="39">
        <f t="shared" si="6"/>
        <v>0</v>
      </c>
      <c r="AH19" s="37">
        <f t="shared" si="6"/>
        <v>0</v>
      </c>
      <c r="AI19" s="37">
        <f t="shared" si="6"/>
        <v>0</v>
      </c>
      <c r="AJ19" s="37">
        <f t="shared" si="6"/>
        <v>0</v>
      </c>
      <c r="AK19" s="37">
        <f t="shared" si="6"/>
        <v>0.11655378799810993</v>
      </c>
      <c r="AL19" s="37">
        <f t="shared" si="6"/>
        <v>0</v>
      </c>
      <c r="AM19" s="38">
        <f t="shared" si="6"/>
        <v>0</v>
      </c>
    </row>
    <row r="20" spans="1:39" ht="15">
      <c r="A20" s="7"/>
      <c r="B20" s="16" t="s">
        <v>0</v>
      </c>
      <c r="C20" s="19">
        <f t="shared" si="4"/>
        <v>411</v>
      </c>
      <c r="D20" s="6">
        <v>192</v>
      </c>
      <c r="E20" s="6">
        <v>26</v>
      </c>
      <c r="F20" s="6">
        <v>1</v>
      </c>
      <c r="G20" s="6">
        <v>4</v>
      </c>
      <c r="H20" s="6">
        <v>12</v>
      </c>
      <c r="I20" s="30">
        <v>8</v>
      </c>
      <c r="K20" s="7"/>
      <c r="L20" s="16" t="s">
        <v>0</v>
      </c>
      <c r="M20" s="19">
        <v>0</v>
      </c>
      <c r="N20" s="6">
        <v>1</v>
      </c>
      <c r="O20" s="6">
        <v>0</v>
      </c>
      <c r="P20" s="6">
        <v>0</v>
      </c>
      <c r="Q20" s="6">
        <v>160</v>
      </c>
      <c r="R20" s="6">
        <v>5</v>
      </c>
      <c r="S20" s="30">
        <v>2</v>
      </c>
      <c r="U20" s="7"/>
      <c r="V20" s="16" t="s">
        <v>0</v>
      </c>
      <c r="W20" s="39">
        <f t="shared" si="5"/>
        <v>1.2946920774925186</v>
      </c>
      <c r="X20" s="37">
        <f t="shared" si="5"/>
        <v>0.6048196566388409</v>
      </c>
      <c r="Y20" s="37">
        <f t="shared" si="5"/>
        <v>0.0819026618365097</v>
      </c>
      <c r="Z20" s="37">
        <f t="shared" si="5"/>
        <v>0.0031501023783272954</v>
      </c>
      <c r="AA20" s="37">
        <f t="shared" si="5"/>
        <v>0.012600409513309182</v>
      </c>
      <c r="AB20" s="37">
        <f t="shared" si="5"/>
        <v>0.03780122853992755</v>
      </c>
      <c r="AC20" s="38">
        <f t="shared" si="5"/>
        <v>0.025200819026618363</v>
      </c>
      <c r="AE20" s="7"/>
      <c r="AF20" s="16" t="s">
        <v>0</v>
      </c>
      <c r="AG20" s="39">
        <f t="shared" si="6"/>
        <v>0</v>
      </c>
      <c r="AH20" s="37">
        <f t="shared" si="6"/>
        <v>0.0031501023783272954</v>
      </c>
      <c r="AI20" s="37">
        <f t="shared" si="6"/>
        <v>0</v>
      </c>
      <c r="AJ20" s="37">
        <f t="shared" si="6"/>
        <v>0</v>
      </c>
      <c r="AK20" s="37">
        <f t="shared" si="6"/>
        <v>0.5040163805323673</v>
      </c>
      <c r="AL20" s="37">
        <f t="shared" si="6"/>
        <v>0.015750511891636478</v>
      </c>
      <c r="AM20" s="38">
        <f t="shared" si="6"/>
        <v>0.006300204756654591</v>
      </c>
    </row>
    <row r="21" spans="1:39" ht="15">
      <c r="A21" s="7"/>
      <c r="B21" s="16" t="s">
        <v>1</v>
      </c>
      <c r="C21" s="19">
        <f t="shared" si="4"/>
        <v>171</v>
      </c>
      <c r="D21" s="6">
        <v>59</v>
      </c>
      <c r="E21" s="6">
        <v>19</v>
      </c>
      <c r="F21" s="6">
        <v>0</v>
      </c>
      <c r="G21" s="6">
        <v>1</v>
      </c>
      <c r="H21" s="6">
        <v>1</v>
      </c>
      <c r="I21" s="30">
        <v>5</v>
      </c>
      <c r="K21" s="7"/>
      <c r="L21" s="16" t="s">
        <v>1</v>
      </c>
      <c r="M21" s="19">
        <v>0</v>
      </c>
      <c r="N21" s="6">
        <v>0</v>
      </c>
      <c r="O21" s="6">
        <v>0</v>
      </c>
      <c r="P21" s="6">
        <v>0</v>
      </c>
      <c r="Q21" s="6">
        <v>83</v>
      </c>
      <c r="R21" s="6">
        <v>3</v>
      </c>
      <c r="S21" s="30">
        <v>0</v>
      </c>
      <c r="U21" s="7"/>
      <c r="V21" s="16" t="s">
        <v>1</v>
      </c>
      <c r="W21" s="39">
        <f t="shared" si="5"/>
        <v>0.5386675066939676</v>
      </c>
      <c r="X21" s="37">
        <f t="shared" si="5"/>
        <v>0.18585604032131045</v>
      </c>
      <c r="Y21" s="37">
        <f t="shared" si="5"/>
        <v>0.05985194518821861</v>
      </c>
      <c r="Z21" s="37">
        <f t="shared" si="5"/>
        <v>0</v>
      </c>
      <c r="AA21" s="37">
        <f t="shared" si="5"/>
        <v>0.0031501023783272954</v>
      </c>
      <c r="AB21" s="37">
        <f t="shared" si="5"/>
        <v>0.0031501023783272954</v>
      </c>
      <c r="AC21" s="38">
        <f t="shared" si="5"/>
        <v>0.015750511891636478</v>
      </c>
      <c r="AE21" s="7"/>
      <c r="AF21" s="16" t="s">
        <v>1</v>
      </c>
      <c r="AG21" s="39">
        <f t="shared" si="6"/>
        <v>0</v>
      </c>
      <c r="AH21" s="37">
        <f t="shared" si="6"/>
        <v>0</v>
      </c>
      <c r="AI21" s="37">
        <f t="shared" si="6"/>
        <v>0</v>
      </c>
      <c r="AJ21" s="37">
        <f t="shared" si="6"/>
        <v>0</v>
      </c>
      <c r="AK21" s="37">
        <f t="shared" si="6"/>
        <v>0.2614584974011655</v>
      </c>
      <c r="AL21" s="37">
        <f t="shared" si="6"/>
        <v>0.009450307134981888</v>
      </c>
      <c r="AM21" s="38">
        <f t="shared" si="6"/>
        <v>0</v>
      </c>
    </row>
    <row r="22" spans="1:39" ht="15">
      <c r="A22" s="7"/>
      <c r="B22" s="16" t="s">
        <v>2</v>
      </c>
      <c r="C22" s="19">
        <f t="shared" si="4"/>
        <v>31</v>
      </c>
      <c r="D22" s="6">
        <v>5</v>
      </c>
      <c r="E22" s="6">
        <v>3</v>
      </c>
      <c r="F22" s="6">
        <v>0</v>
      </c>
      <c r="G22" s="6">
        <v>0</v>
      </c>
      <c r="H22" s="6">
        <v>3</v>
      </c>
      <c r="I22" s="30">
        <v>0</v>
      </c>
      <c r="K22" s="7"/>
      <c r="L22" s="16" t="s">
        <v>2</v>
      </c>
      <c r="M22" s="19">
        <v>0</v>
      </c>
      <c r="N22" s="6">
        <v>0</v>
      </c>
      <c r="O22" s="6">
        <v>0</v>
      </c>
      <c r="P22" s="6">
        <v>0</v>
      </c>
      <c r="Q22" s="6">
        <v>20</v>
      </c>
      <c r="R22" s="6">
        <v>0</v>
      </c>
      <c r="S22" s="30">
        <v>0</v>
      </c>
      <c r="U22" s="7"/>
      <c r="V22" s="16" t="s">
        <v>2</v>
      </c>
      <c r="W22" s="39">
        <f t="shared" si="5"/>
        <v>0.09765317372814616</v>
      </c>
      <c r="X22" s="37">
        <f t="shared" si="5"/>
        <v>0.015750511891636478</v>
      </c>
      <c r="Y22" s="37">
        <f t="shared" si="5"/>
        <v>0.009450307134981888</v>
      </c>
      <c r="Z22" s="37">
        <f t="shared" si="5"/>
        <v>0</v>
      </c>
      <c r="AA22" s="37">
        <f t="shared" si="5"/>
        <v>0</v>
      </c>
      <c r="AB22" s="37">
        <f t="shared" si="5"/>
        <v>0.009450307134981888</v>
      </c>
      <c r="AC22" s="38">
        <f t="shared" si="5"/>
        <v>0</v>
      </c>
      <c r="AE22" s="7"/>
      <c r="AF22" s="16" t="s">
        <v>2</v>
      </c>
      <c r="AG22" s="39">
        <f t="shared" si="6"/>
        <v>0</v>
      </c>
      <c r="AH22" s="37">
        <f t="shared" si="6"/>
        <v>0</v>
      </c>
      <c r="AI22" s="37">
        <f t="shared" si="6"/>
        <v>0</v>
      </c>
      <c r="AJ22" s="37">
        <f t="shared" si="6"/>
        <v>0</v>
      </c>
      <c r="AK22" s="37">
        <f t="shared" si="6"/>
        <v>0.06300204756654591</v>
      </c>
      <c r="AL22" s="37">
        <f t="shared" si="6"/>
        <v>0</v>
      </c>
      <c r="AM22" s="38">
        <f t="shared" si="6"/>
        <v>0</v>
      </c>
    </row>
    <row r="23" spans="1:39" ht="15">
      <c r="A23" s="7"/>
      <c r="B23" s="16" t="s">
        <v>3</v>
      </c>
      <c r="C23" s="19">
        <f t="shared" si="4"/>
        <v>12</v>
      </c>
      <c r="D23" s="6">
        <v>3</v>
      </c>
      <c r="E23" s="6">
        <v>2</v>
      </c>
      <c r="F23" s="6">
        <v>0</v>
      </c>
      <c r="G23" s="6">
        <v>1</v>
      </c>
      <c r="H23" s="6">
        <v>0</v>
      </c>
      <c r="I23" s="30">
        <v>2</v>
      </c>
      <c r="K23" s="7"/>
      <c r="L23" s="16" t="s">
        <v>3</v>
      </c>
      <c r="M23" s="19">
        <v>0</v>
      </c>
      <c r="N23" s="6">
        <v>0</v>
      </c>
      <c r="O23" s="6">
        <v>0</v>
      </c>
      <c r="P23" s="6">
        <v>0</v>
      </c>
      <c r="Q23" s="6">
        <v>4</v>
      </c>
      <c r="R23" s="6">
        <v>0</v>
      </c>
      <c r="S23" s="30">
        <v>0</v>
      </c>
      <c r="U23" s="7"/>
      <c r="V23" s="16" t="s">
        <v>3</v>
      </c>
      <c r="W23" s="39">
        <f t="shared" si="5"/>
        <v>0.03780122853992755</v>
      </c>
      <c r="X23" s="37">
        <f>D23/$C$9*100</f>
        <v>0.009450307134981888</v>
      </c>
      <c r="Y23" s="37">
        <f t="shared" si="5"/>
        <v>0.006300204756654591</v>
      </c>
      <c r="Z23" s="37">
        <f t="shared" si="5"/>
        <v>0</v>
      </c>
      <c r="AA23" s="37">
        <f t="shared" si="5"/>
        <v>0.0031501023783272954</v>
      </c>
      <c r="AB23" s="37">
        <f t="shared" si="5"/>
        <v>0</v>
      </c>
      <c r="AC23" s="38">
        <f t="shared" si="5"/>
        <v>0.006300204756654591</v>
      </c>
      <c r="AE23" s="7"/>
      <c r="AF23" s="16" t="s">
        <v>3</v>
      </c>
      <c r="AG23" s="39">
        <f t="shared" si="6"/>
        <v>0</v>
      </c>
      <c r="AH23" s="37">
        <f t="shared" si="6"/>
        <v>0</v>
      </c>
      <c r="AI23" s="37">
        <f t="shared" si="6"/>
        <v>0</v>
      </c>
      <c r="AJ23" s="37">
        <f t="shared" si="6"/>
        <v>0</v>
      </c>
      <c r="AK23" s="37">
        <f t="shared" si="6"/>
        <v>0.012600409513309182</v>
      </c>
      <c r="AL23" s="37">
        <f t="shared" si="6"/>
        <v>0</v>
      </c>
      <c r="AM23" s="38">
        <f t="shared" si="6"/>
        <v>0</v>
      </c>
    </row>
    <row r="24" spans="1:39" ht="15">
      <c r="A24" s="7"/>
      <c r="B24" s="16" t="s">
        <v>4</v>
      </c>
      <c r="C24" s="19">
        <f t="shared" si="4"/>
        <v>2</v>
      </c>
      <c r="D24" s="6">
        <v>0</v>
      </c>
      <c r="E24" s="6">
        <v>1</v>
      </c>
      <c r="F24" s="6">
        <v>0</v>
      </c>
      <c r="G24" s="6">
        <v>1</v>
      </c>
      <c r="H24" s="6">
        <v>0</v>
      </c>
      <c r="I24" s="30">
        <v>0</v>
      </c>
      <c r="K24" s="7"/>
      <c r="L24" s="16" t="s">
        <v>4</v>
      </c>
      <c r="M24" s="19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30">
        <v>0</v>
      </c>
      <c r="U24" s="7"/>
      <c r="V24" s="16" t="s">
        <v>4</v>
      </c>
      <c r="W24" s="39">
        <f t="shared" si="5"/>
        <v>0.006300204756654591</v>
      </c>
      <c r="X24" s="37">
        <f t="shared" si="5"/>
        <v>0</v>
      </c>
      <c r="Y24" s="37">
        <f t="shared" si="5"/>
        <v>0.0031501023783272954</v>
      </c>
      <c r="Z24" s="37">
        <f t="shared" si="5"/>
        <v>0</v>
      </c>
      <c r="AA24" s="37">
        <f t="shared" si="5"/>
        <v>0.0031501023783272954</v>
      </c>
      <c r="AB24" s="37">
        <f t="shared" si="5"/>
        <v>0</v>
      </c>
      <c r="AC24" s="38">
        <f t="shared" si="5"/>
        <v>0</v>
      </c>
      <c r="AE24" s="7"/>
      <c r="AF24" s="16" t="s">
        <v>4</v>
      </c>
      <c r="AG24" s="39">
        <f t="shared" si="6"/>
        <v>0</v>
      </c>
      <c r="AH24" s="37">
        <f t="shared" si="6"/>
        <v>0</v>
      </c>
      <c r="AI24" s="37">
        <f t="shared" si="6"/>
        <v>0</v>
      </c>
      <c r="AJ24" s="37">
        <f t="shared" si="6"/>
        <v>0</v>
      </c>
      <c r="AK24" s="37">
        <f t="shared" si="6"/>
        <v>0</v>
      </c>
      <c r="AL24" s="37">
        <f t="shared" si="6"/>
        <v>0</v>
      </c>
      <c r="AM24" s="38">
        <f t="shared" si="6"/>
        <v>0</v>
      </c>
    </row>
    <row r="25" spans="1:39" ht="15">
      <c r="A25" s="7"/>
      <c r="B25" s="16" t="s">
        <v>184</v>
      </c>
      <c r="C25" s="19">
        <f t="shared" si="4"/>
        <v>2</v>
      </c>
      <c r="D25" s="6">
        <v>0</v>
      </c>
      <c r="E25" s="6">
        <v>1</v>
      </c>
      <c r="F25" s="6">
        <v>0</v>
      </c>
      <c r="G25" s="6">
        <v>0</v>
      </c>
      <c r="H25" s="6">
        <v>0</v>
      </c>
      <c r="I25" s="30">
        <v>0</v>
      </c>
      <c r="K25" s="7"/>
      <c r="L25" s="16" t="s">
        <v>19</v>
      </c>
      <c r="M25" s="19">
        <v>0</v>
      </c>
      <c r="N25" s="6">
        <v>1</v>
      </c>
      <c r="O25" s="6">
        <v>0</v>
      </c>
      <c r="P25" s="6">
        <v>0</v>
      </c>
      <c r="Q25" s="6">
        <v>0</v>
      </c>
      <c r="R25" s="6">
        <v>0</v>
      </c>
      <c r="S25" s="30">
        <v>0</v>
      </c>
      <c r="U25" s="7"/>
      <c r="V25" s="16" t="s">
        <v>184</v>
      </c>
      <c r="W25" s="39">
        <f t="shared" si="5"/>
        <v>0.006300204756654591</v>
      </c>
      <c r="X25" s="37">
        <f t="shared" si="5"/>
        <v>0</v>
      </c>
      <c r="Y25" s="37">
        <f t="shared" si="5"/>
        <v>0.0031501023783272954</v>
      </c>
      <c r="Z25" s="37">
        <f t="shared" si="5"/>
        <v>0</v>
      </c>
      <c r="AA25" s="37">
        <f t="shared" si="5"/>
        <v>0</v>
      </c>
      <c r="AB25" s="37">
        <f t="shared" si="5"/>
        <v>0</v>
      </c>
      <c r="AC25" s="38">
        <f t="shared" si="5"/>
        <v>0</v>
      </c>
      <c r="AE25" s="7"/>
      <c r="AF25" s="16" t="s">
        <v>19</v>
      </c>
      <c r="AG25" s="39">
        <f t="shared" si="6"/>
        <v>0</v>
      </c>
      <c r="AH25" s="37">
        <f t="shared" si="6"/>
        <v>0.0031501023783272954</v>
      </c>
      <c r="AI25" s="37">
        <f t="shared" si="6"/>
        <v>0</v>
      </c>
      <c r="AJ25" s="37">
        <f t="shared" si="6"/>
        <v>0</v>
      </c>
      <c r="AK25" s="37">
        <f t="shared" si="6"/>
        <v>0</v>
      </c>
      <c r="AL25" s="37">
        <f t="shared" si="6"/>
        <v>0</v>
      </c>
      <c r="AM25" s="38">
        <f t="shared" si="6"/>
        <v>0</v>
      </c>
    </row>
    <row r="26" spans="1:39" ht="6.75" customHeight="1">
      <c r="A26" s="7"/>
      <c r="B26" s="16"/>
      <c r="C26" s="19"/>
      <c r="D26" s="6"/>
      <c r="E26" s="6"/>
      <c r="F26" s="23"/>
      <c r="G26" s="24"/>
      <c r="H26" s="24"/>
      <c r="I26" s="29"/>
      <c r="K26" s="7"/>
      <c r="L26" s="16"/>
      <c r="M26" s="19"/>
      <c r="N26" s="6"/>
      <c r="O26" s="6"/>
      <c r="P26" s="23"/>
      <c r="Q26" s="24"/>
      <c r="R26" s="24"/>
      <c r="S26" s="29"/>
      <c r="U26" s="7"/>
      <c r="V26" s="16"/>
      <c r="W26" s="19"/>
      <c r="X26" s="6"/>
      <c r="Y26" s="6"/>
      <c r="Z26" s="23"/>
      <c r="AA26" s="24"/>
      <c r="AB26" s="24"/>
      <c r="AC26" s="29"/>
      <c r="AE26" s="7"/>
      <c r="AF26" s="16"/>
      <c r="AG26" s="19"/>
      <c r="AH26" s="6"/>
      <c r="AI26" s="6"/>
      <c r="AJ26" s="23"/>
      <c r="AK26" s="24"/>
      <c r="AL26" s="24"/>
      <c r="AM26" s="29"/>
    </row>
    <row r="27" spans="1:39" ht="16.5" customHeight="1">
      <c r="A27" s="7"/>
      <c r="B27" s="43" t="s">
        <v>10</v>
      </c>
      <c r="C27" s="19">
        <f aca="true" t="shared" si="7" ref="C27:I27">SUM(C15:C25)</f>
        <v>1822</v>
      </c>
      <c r="D27" s="6">
        <f t="shared" si="7"/>
        <v>1174</v>
      </c>
      <c r="E27" s="6">
        <f t="shared" si="7"/>
        <v>92</v>
      </c>
      <c r="F27" s="6">
        <f t="shared" si="7"/>
        <v>3</v>
      </c>
      <c r="G27" s="6">
        <f t="shared" si="7"/>
        <v>8</v>
      </c>
      <c r="H27" s="6">
        <f t="shared" si="7"/>
        <v>25</v>
      </c>
      <c r="I27" s="30">
        <f t="shared" si="7"/>
        <v>20</v>
      </c>
      <c r="K27" s="7"/>
      <c r="L27" s="65" t="s">
        <v>10</v>
      </c>
      <c r="M27" s="19">
        <f aca="true" t="shared" si="8" ref="M27:S27">SUM(M15:M25)</f>
        <v>0</v>
      </c>
      <c r="N27" s="6">
        <f t="shared" si="8"/>
        <v>2</v>
      </c>
      <c r="O27" s="6">
        <f t="shared" si="8"/>
        <v>0</v>
      </c>
      <c r="P27" s="6">
        <f t="shared" si="8"/>
        <v>0</v>
      </c>
      <c r="Q27" s="6">
        <f t="shared" si="8"/>
        <v>479</v>
      </c>
      <c r="R27" s="6">
        <f t="shared" si="8"/>
        <v>12</v>
      </c>
      <c r="S27" s="30">
        <f t="shared" si="8"/>
        <v>7</v>
      </c>
      <c r="U27" s="7"/>
      <c r="V27" s="43" t="s">
        <v>10</v>
      </c>
      <c r="W27" s="39">
        <f aca="true" t="shared" si="9" ref="W27:AC32">C27/$C$9*100</f>
        <v>5.739486533312332</v>
      </c>
      <c r="X27" s="37">
        <f t="shared" si="9"/>
        <v>3.698220192156245</v>
      </c>
      <c r="Y27" s="37">
        <f t="shared" si="9"/>
        <v>0.2898094188061112</v>
      </c>
      <c r="Z27" s="37">
        <f t="shared" si="9"/>
        <v>0.009450307134981888</v>
      </c>
      <c r="AA27" s="37">
        <f t="shared" si="9"/>
        <v>0.025200819026618363</v>
      </c>
      <c r="AB27" s="37">
        <f t="shared" si="9"/>
        <v>0.0787525594581824</v>
      </c>
      <c r="AC27" s="38">
        <f t="shared" si="9"/>
        <v>0.06300204756654591</v>
      </c>
      <c r="AE27" s="7"/>
      <c r="AF27" s="43" t="s">
        <v>10</v>
      </c>
      <c r="AG27" s="39">
        <f aca="true" t="shared" si="10" ref="AG27:AM32">M27/$C$9*100</f>
        <v>0</v>
      </c>
      <c r="AH27" s="37">
        <f t="shared" si="10"/>
        <v>0.006300204756654591</v>
      </c>
      <c r="AI27" s="37">
        <f t="shared" si="10"/>
        <v>0</v>
      </c>
      <c r="AJ27" s="37">
        <f t="shared" si="10"/>
        <v>0</v>
      </c>
      <c r="AK27" s="37">
        <f t="shared" si="10"/>
        <v>1.5088990392187747</v>
      </c>
      <c r="AL27" s="37">
        <f t="shared" si="10"/>
        <v>0.03780122853992755</v>
      </c>
      <c r="AM27" s="38">
        <f t="shared" si="10"/>
        <v>0.02205071664829107</v>
      </c>
    </row>
    <row r="28" spans="1:39" ht="16.5" customHeight="1">
      <c r="A28" s="7"/>
      <c r="B28" s="16" t="s">
        <v>11</v>
      </c>
      <c r="C28" s="19">
        <f aca="true" t="shared" si="11" ref="C28:I28">SUM(C20:C25)</f>
        <v>629</v>
      </c>
      <c r="D28" s="6">
        <f t="shared" si="11"/>
        <v>259</v>
      </c>
      <c r="E28" s="6">
        <f t="shared" si="11"/>
        <v>52</v>
      </c>
      <c r="F28" s="6">
        <f t="shared" si="11"/>
        <v>1</v>
      </c>
      <c r="G28" s="6">
        <f t="shared" si="11"/>
        <v>7</v>
      </c>
      <c r="H28" s="6">
        <f t="shared" si="11"/>
        <v>16</v>
      </c>
      <c r="I28" s="30">
        <f t="shared" si="11"/>
        <v>15</v>
      </c>
      <c r="K28" s="7"/>
      <c r="L28" s="66" t="s">
        <v>11</v>
      </c>
      <c r="M28" s="19">
        <f aca="true" t="shared" si="12" ref="M28:S28">SUM(M20:M25)</f>
        <v>0</v>
      </c>
      <c r="N28" s="6">
        <f t="shared" si="12"/>
        <v>2</v>
      </c>
      <c r="O28" s="6">
        <f t="shared" si="12"/>
        <v>0</v>
      </c>
      <c r="P28" s="6">
        <f t="shared" si="12"/>
        <v>0</v>
      </c>
      <c r="Q28" s="6">
        <f t="shared" si="12"/>
        <v>267</v>
      </c>
      <c r="R28" s="6">
        <f t="shared" si="12"/>
        <v>8</v>
      </c>
      <c r="S28" s="30">
        <f t="shared" si="12"/>
        <v>2</v>
      </c>
      <c r="U28" s="7"/>
      <c r="V28" s="16" t="s">
        <v>11</v>
      </c>
      <c r="W28" s="39">
        <f t="shared" si="9"/>
        <v>1.981414395967869</v>
      </c>
      <c r="X28" s="37">
        <f t="shared" si="9"/>
        <v>0.8158765159867696</v>
      </c>
      <c r="Y28" s="37">
        <f t="shared" si="9"/>
        <v>0.1638053236730194</v>
      </c>
      <c r="Z28" s="37">
        <f t="shared" si="9"/>
        <v>0.0031501023783272954</v>
      </c>
      <c r="AA28" s="37">
        <f t="shared" si="9"/>
        <v>0.02205071664829107</v>
      </c>
      <c r="AB28" s="37">
        <f t="shared" si="9"/>
        <v>0.050401638053236726</v>
      </c>
      <c r="AC28" s="38">
        <f t="shared" si="9"/>
        <v>0.04725153567490944</v>
      </c>
      <c r="AE28" s="7"/>
      <c r="AF28" s="16" t="s">
        <v>11</v>
      </c>
      <c r="AG28" s="39">
        <f t="shared" si="10"/>
        <v>0</v>
      </c>
      <c r="AH28" s="37">
        <f t="shared" si="10"/>
        <v>0.006300204756654591</v>
      </c>
      <c r="AI28" s="37">
        <f t="shared" si="10"/>
        <v>0</v>
      </c>
      <c r="AJ28" s="37">
        <f t="shared" si="10"/>
        <v>0</v>
      </c>
      <c r="AK28" s="37">
        <f t="shared" si="10"/>
        <v>0.841077335013388</v>
      </c>
      <c r="AL28" s="37">
        <f t="shared" si="10"/>
        <v>0.025200819026618363</v>
      </c>
      <c r="AM28" s="38">
        <f t="shared" si="10"/>
        <v>0.006300204756654591</v>
      </c>
    </row>
    <row r="29" spans="1:39" ht="16.5" customHeight="1">
      <c r="A29" s="7"/>
      <c r="B29" s="16" t="s">
        <v>12</v>
      </c>
      <c r="C29" s="19">
        <f aca="true" t="shared" si="13" ref="C29:I29">SUM(C21:C25)</f>
        <v>218</v>
      </c>
      <c r="D29" s="6">
        <f t="shared" si="13"/>
        <v>67</v>
      </c>
      <c r="E29" s="6">
        <f t="shared" si="13"/>
        <v>26</v>
      </c>
      <c r="F29" s="6">
        <f t="shared" si="13"/>
        <v>0</v>
      </c>
      <c r="G29" s="6">
        <f t="shared" si="13"/>
        <v>3</v>
      </c>
      <c r="H29" s="6">
        <f t="shared" si="13"/>
        <v>4</v>
      </c>
      <c r="I29" s="30">
        <f t="shared" si="13"/>
        <v>7</v>
      </c>
      <c r="K29" s="7"/>
      <c r="L29" s="66" t="s">
        <v>12</v>
      </c>
      <c r="M29" s="19">
        <f aca="true" t="shared" si="14" ref="M29:S29">SUM(M21:M25)</f>
        <v>0</v>
      </c>
      <c r="N29" s="6">
        <f t="shared" si="14"/>
        <v>1</v>
      </c>
      <c r="O29" s="6">
        <f t="shared" si="14"/>
        <v>0</v>
      </c>
      <c r="P29" s="6">
        <f t="shared" si="14"/>
        <v>0</v>
      </c>
      <c r="Q29" s="6">
        <f t="shared" si="14"/>
        <v>107</v>
      </c>
      <c r="R29" s="6">
        <f t="shared" si="14"/>
        <v>3</v>
      </c>
      <c r="S29" s="30">
        <f t="shared" si="14"/>
        <v>0</v>
      </c>
      <c r="U29" s="7"/>
      <c r="V29" s="16" t="s">
        <v>12</v>
      </c>
      <c r="W29" s="39">
        <f t="shared" si="9"/>
        <v>0.6867223184753505</v>
      </c>
      <c r="X29" s="37">
        <f t="shared" si="9"/>
        <v>0.2110568593479288</v>
      </c>
      <c r="Y29" s="37">
        <f t="shared" si="9"/>
        <v>0.0819026618365097</v>
      </c>
      <c r="Z29" s="37">
        <f t="shared" si="9"/>
        <v>0</v>
      </c>
      <c r="AA29" s="37">
        <f t="shared" si="9"/>
        <v>0.009450307134981888</v>
      </c>
      <c r="AB29" s="37">
        <f t="shared" si="9"/>
        <v>0.012600409513309182</v>
      </c>
      <c r="AC29" s="38">
        <f t="shared" si="9"/>
        <v>0.02205071664829107</v>
      </c>
      <c r="AE29" s="7"/>
      <c r="AF29" s="16" t="s">
        <v>12</v>
      </c>
      <c r="AG29" s="39">
        <f t="shared" si="10"/>
        <v>0</v>
      </c>
      <c r="AH29" s="37">
        <f t="shared" si="10"/>
        <v>0.0031501023783272954</v>
      </c>
      <c r="AI29" s="37">
        <f t="shared" si="10"/>
        <v>0</v>
      </c>
      <c r="AJ29" s="37">
        <f t="shared" si="10"/>
        <v>0</v>
      </c>
      <c r="AK29" s="37">
        <f t="shared" si="10"/>
        <v>0.33706095448102064</v>
      </c>
      <c r="AL29" s="37">
        <f t="shared" si="10"/>
        <v>0.009450307134981888</v>
      </c>
      <c r="AM29" s="38">
        <f t="shared" si="10"/>
        <v>0</v>
      </c>
    </row>
    <row r="30" spans="1:39" ht="16.5" customHeight="1">
      <c r="A30" s="7"/>
      <c r="B30" s="16" t="s">
        <v>13</v>
      </c>
      <c r="C30" s="19">
        <f aca="true" t="shared" si="15" ref="C30:I30">SUM(C22:C25)</f>
        <v>47</v>
      </c>
      <c r="D30" s="6">
        <f t="shared" si="15"/>
        <v>8</v>
      </c>
      <c r="E30" s="6">
        <f t="shared" si="15"/>
        <v>7</v>
      </c>
      <c r="F30" s="6">
        <f t="shared" si="15"/>
        <v>0</v>
      </c>
      <c r="G30" s="6">
        <f t="shared" si="15"/>
        <v>2</v>
      </c>
      <c r="H30" s="6">
        <f t="shared" si="15"/>
        <v>3</v>
      </c>
      <c r="I30" s="30">
        <f t="shared" si="15"/>
        <v>2</v>
      </c>
      <c r="K30" s="7"/>
      <c r="L30" s="66" t="s">
        <v>13</v>
      </c>
      <c r="M30" s="19">
        <f aca="true" t="shared" si="16" ref="M30:S30">SUM(M22:M25)</f>
        <v>0</v>
      </c>
      <c r="N30" s="6">
        <f t="shared" si="16"/>
        <v>1</v>
      </c>
      <c r="O30" s="6">
        <f t="shared" si="16"/>
        <v>0</v>
      </c>
      <c r="P30" s="6">
        <f t="shared" si="16"/>
        <v>0</v>
      </c>
      <c r="Q30" s="6">
        <f t="shared" si="16"/>
        <v>24</v>
      </c>
      <c r="R30" s="6">
        <f t="shared" si="16"/>
        <v>0</v>
      </c>
      <c r="S30" s="30">
        <f t="shared" si="16"/>
        <v>0</v>
      </c>
      <c r="U30" s="7"/>
      <c r="V30" s="16" t="s">
        <v>13</v>
      </c>
      <c r="W30" s="39">
        <f t="shared" si="9"/>
        <v>0.14805481178138288</v>
      </c>
      <c r="X30" s="37">
        <f t="shared" si="9"/>
        <v>0.025200819026618363</v>
      </c>
      <c r="Y30" s="37">
        <f t="shared" si="9"/>
        <v>0.02205071664829107</v>
      </c>
      <c r="Z30" s="37">
        <f t="shared" si="9"/>
        <v>0</v>
      </c>
      <c r="AA30" s="37">
        <f t="shared" si="9"/>
        <v>0.006300204756654591</v>
      </c>
      <c r="AB30" s="37">
        <f t="shared" si="9"/>
        <v>0.009450307134981888</v>
      </c>
      <c r="AC30" s="38">
        <f t="shared" si="9"/>
        <v>0.006300204756654591</v>
      </c>
      <c r="AE30" s="7"/>
      <c r="AF30" s="16" t="s">
        <v>13</v>
      </c>
      <c r="AG30" s="39">
        <f t="shared" si="10"/>
        <v>0</v>
      </c>
      <c r="AH30" s="37">
        <f t="shared" si="10"/>
        <v>0.0031501023783272954</v>
      </c>
      <c r="AI30" s="37">
        <f t="shared" si="10"/>
        <v>0</v>
      </c>
      <c r="AJ30" s="37">
        <f t="shared" si="10"/>
        <v>0</v>
      </c>
      <c r="AK30" s="37">
        <f t="shared" si="10"/>
        <v>0.0756024570798551</v>
      </c>
      <c r="AL30" s="37">
        <f t="shared" si="10"/>
        <v>0</v>
      </c>
      <c r="AM30" s="38">
        <f t="shared" si="10"/>
        <v>0</v>
      </c>
    </row>
    <row r="31" spans="1:39" ht="16.5" customHeight="1">
      <c r="A31" s="7"/>
      <c r="B31" s="16" t="s">
        <v>14</v>
      </c>
      <c r="C31" s="19">
        <f aca="true" t="shared" si="17" ref="C31:I31">SUM(C23:C25)</f>
        <v>16</v>
      </c>
      <c r="D31" s="6">
        <f t="shared" si="17"/>
        <v>3</v>
      </c>
      <c r="E31" s="6">
        <f t="shared" si="17"/>
        <v>4</v>
      </c>
      <c r="F31" s="6">
        <f t="shared" si="17"/>
        <v>0</v>
      </c>
      <c r="G31" s="6">
        <f t="shared" si="17"/>
        <v>2</v>
      </c>
      <c r="H31" s="6">
        <f t="shared" si="17"/>
        <v>0</v>
      </c>
      <c r="I31" s="30">
        <f t="shared" si="17"/>
        <v>2</v>
      </c>
      <c r="K31" s="7"/>
      <c r="L31" s="66" t="s">
        <v>14</v>
      </c>
      <c r="M31" s="19">
        <f aca="true" t="shared" si="18" ref="M31:S31">SUM(M23:M25)</f>
        <v>0</v>
      </c>
      <c r="N31" s="6">
        <f t="shared" si="18"/>
        <v>1</v>
      </c>
      <c r="O31" s="6">
        <f t="shared" si="18"/>
        <v>0</v>
      </c>
      <c r="P31" s="6">
        <f t="shared" si="18"/>
        <v>0</v>
      </c>
      <c r="Q31" s="6">
        <f t="shared" si="18"/>
        <v>4</v>
      </c>
      <c r="R31" s="6">
        <f t="shared" si="18"/>
        <v>0</v>
      </c>
      <c r="S31" s="30">
        <f t="shared" si="18"/>
        <v>0</v>
      </c>
      <c r="U31" s="7"/>
      <c r="V31" s="16" t="s">
        <v>14</v>
      </c>
      <c r="W31" s="39">
        <f t="shared" si="9"/>
        <v>0.050401638053236726</v>
      </c>
      <c r="X31" s="37">
        <f t="shared" si="9"/>
        <v>0.009450307134981888</v>
      </c>
      <c r="Y31" s="37">
        <f t="shared" si="9"/>
        <v>0.012600409513309182</v>
      </c>
      <c r="Z31" s="37">
        <f t="shared" si="9"/>
        <v>0</v>
      </c>
      <c r="AA31" s="37">
        <f t="shared" si="9"/>
        <v>0.006300204756654591</v>
      </c>
      <c r="AB31" s="37">
        <f t="shared" si="9"/>
        <v>0</v>
      </c>
      <c r="AC31" s="38">
        <f t="shared" si="9"/>
        <v>0.006300204756654591</v>
      </c>
      <c r="AE31" s="7"/>
      <c r="AF31" s="16" t="s">
        <v>14</v>
      </c>
      <c r="AG31" s="39">
        <f t="shared" si="10"/>
        <v>0</v>
      </c>
      <c r="AH31" s="37">
        <f t="shared" si="10"/>
        <v>0.0031501023783272954</v>
      </c>
      <c r="AI31" s="37">
        <f t="shared" si="10"/>
        <v>0</v>
      </c>
      <c r="AJ31" s="37">
        <f t="shared" si="10"/>
        <v>0</v>
      </c>
      <c r="AK31" s="37">
        <f t="shared" si="10"/>
        <v>0.012600409513309182</v>
      </c>
      <c r="AL31" s="37">
        <f t="shared" si="10"/>
        <v>0</v>
      </c>
      <c r="AM31" s="38">
        <f t="shared" si="10"/>
        <v>0</v>
      </c>
    </row>
    <row r="32" spans="1:39" ht="16.5" customHeight="1">
      <c r="A32" s="7"/>
      <c r="B32" s="16" t="s">
        <v>15</v>
      </c>
      <c r="C32" s="19">
        <f aca="true" t="shared" si="19" ref="C32:I32">SUM(C24:C25)</f>
        <v>4</v>
      </c>
      <c r="D32" s="6">
        <f t="shared" si="19"/>
        <v>0</v>
      </c>
      <c r="E32" s="6">
        <f t="shared" si="19"/>
        <v>2</v>
      </c>
      <c r="F32" s="6">
        <f t="shared" si="19"/>
        <v>0</v>
      </c>
      <c r="G32" s="6">
        <f t="shared" si="19"/>
        <v>1</v>
      </c>
      <c r="H32" s="6">
        <f t="shared" si="19"/>
        <v>0</v>
      </c>
      <c r="I32" s="30">
        <f t="shared" si="19"/>
        <v>0</v>
      </c>
      <c r="K32" s="7"/>
      <c r="L32" s="66" t="s">
        <v>15</v>
      </c>
      <c r="M32" s="19">
        <f aca="true" t="shared" si="20" ref="M32:S32">SUM(M24:M25)</f>
        <v>0</v>
      </c>
      <c r="N32" s="6">
        <f t="shared" si="20"/>
        <v>1</v>
      </c>
      <c r="O32" s="6">
        <f t="shared" si="20"/>
        <v>0</v>
      </c>
      <c r="P32" s="6">
        <f t="shared" si="20"/>
        <v>0</v>
      </c>
      <c r="Q32" s="6">
        <f t="shared" si="20"/>
        <v>0</v>
      </c>
      <c r="R32" s="6">
        <f t="shared" si="20"/>
        <v>0</v>
      </c>
      <c r="S32" s="30">
        <f t="shared" si="20"/>
        <v>0</v>
      </c>
      <c r="U32" s="7"/>
      <c r="V32" s="16" t="s">
        <v>15</v>
      </c>
      <c r="W32" s="39">
        <f t="shared" si="9"/>
        <v>0.012600409513309182</v>
      </c>
      <c r="X32" s="37">
        <f t="shared" si="9"/>
        <v>0</v>
      </c>
      <c r="Y32" s="37">
        <f t="shared" si="9"/>
        <v>0.006300204756654591</v>
      </c>
      <c r="Z32" s="37">
        <f t="shared" si="9"/>
        <v>0</v>
      </c>
      <c r="AA32" s="37">
        <f t="shared" si="9"/>
        <v>0.0031501023783272954</v>
      </c>
      <c r="AB32" s="37">
        <f t="shared" si="9"/>
        <v>0</v>
      </c>
      <c r="AC32" s="38">
        <f t="shared" si="9"/>
        <v>0</v>
      </c>
      <c r="AE32" s="7"/>
      <c r="AF32" s="16" t="s">
        <v>15</v>
      </c>
      <c r="AG32" s="39">
        <f t="shared" si="10"/>
        <v>0</v>
      </c>
      <c r="AH32" s="37">
        <f t="shared" si="10"/>
        <v>0.0031501023783272954</v>
      </c>
      <c r="AI32" s="37">
        <f t="shared" si="10"/>
        <v>0</v>
      </c>
      <c r="AJ32" s="37">
        <f t="shared" si="10"/>
        <v>0</v>
      </c>
      <c r="AK32" s="37">
        <f t="shared" si="10"/>
        <v>0</v>
      </c>
      <c r="AL32" s="37">
        <f t="shared" si="10"/>
        <v>0</v>
      </c>
      <c r="AM32" s="38">
        <f t="shared" si="10"/>
        <v>0</v>
      </c>
    </row>
    <row r="33" spans="1:39" ht="6.75" customHeight="1">
      <c r="A33" s="7"/>
      <c r="B33" s="16"/>
      <c r="C33" s="19"/>
      <c r="D33" s="6"/>
      <c r="E33" s="6"/>
      <c r="F33" s="23"/>
      <c r="G33" s="24"/>
      <c r="H33" s="24"/>
      <c r="I33" s="29"/>
      <c r="K33" s="7"/>
      <c r="L33" s="16"/>
      <c r="M33" s="19"/>
      <c r="N33" s="6"/>
      <c r="O33" s="6"/>
      <c r="P33" s="23"/>
      <c r="Q33" s="24"/>
      <c r="R33" s="24"/>
      <c r="S33" s="29"/>
      <c r="U33" s="7"/>
      <c r="V33" s="16"/>
      <c r="W33" s="19"/>
      <c r="X33" s="6"/>
      <c r="Y33" s="6"/>
      <c r="Z33" s="23"/>
      <c r="AA33" s="24"/>
      <c r="AB33" s="24"/>
      <c r="AC33" s="29"/>
      <c r="AE33" s="7"/>
      <c r="AF33" s="16"/>
      <c r="AG33" s="19"/>
      <c r="AH33" s="6"/>
      <c r="AI33" s="6"/>
      <c r="AJ33" s="23"/>
      <c r="AK33" s="24"/>
      <c r="AL33" s="24"/>
      <c r="AM33" s="29"/>
    </row>
    <row r="34" spans="1:39" ht="15" customHeight="1">
      <c r="A34" s="7"/>
      <c r="B34" s="44" t="s">
        <v>26</v>
      </c>
      <c r="C34" s="19">
        <f>SUM(D34:I34)+SUM(M34:S34)</f>
        <v>31200</v>
      </c>
      <c r="D34" s="6">
        <v>30101</v>
      </c>
      <c r="E34" s="6">
        <v>182</v>
      </c>
      <c r="F34" s="23">
        <v>2</v>
      </c>
      <c r="G34" s="61">
        <v>1</v>
      </c>
      <c r="H34" s="61">
        <v>157</v>
      </c>
      <c r="I34" s="90">
        <v>10</v>
      </c>
      <c r="K34" s="7"/>
      <c r="L34" s="44" t="s">
        <v>185</v>
      </c>
      <c r="M34" s="19">
        <v>0</v>
      </c>
      <c r="N34" s="6">
        <v>0</v>
      </c>
      <c r="O34" s="6">
        <v>0</v>
      </c>
      <c r="P34" s="23">
        <v>1</v>
      </c>
      <c r="Q34" s="61">
        <v>337</v>
      </c>
      <c r="R34" s="61">
        <v>25</v>
      </c>
      <c r="S34" s="90">
        <v>384</v>
      </c>
      <c r="U34" s="7"/>
      <c r="V34" s="44" t="s">
        <v>185</v>
      </c>
      <c r="W34" s="39">
        <f aca="true" t="shared" si="21" ref="W34:AC37">C34/$C$9*100</f>
        <v>98.28319420381162</v>
      </c>
      <c r="X34" s="37">
        <f t="shared" si="21"/>
        <v>94.82123169002993</v>
      </c>
      <c r="Y34" s="37">
        <f t="shared" si="21"/>
        <v>0.5733186328555678</v>
      </c>
      <c r="Z34" s="37">
        <f t="shared" si="21"/>
        <v>0.006300204756654591</v>
      </c>
      <c r="AA34" s="37">
        <f t="shared" si="21"/>
        <v>0.0031501023783272954</v>
      </c>
      <c r="AB34" s="37">
        <f t="shared" si="21"/>
        <v>0.4945660733973854</v>
      </c>
      <c r="AC34" s="38">
        <f t="shared" si="21"/>
        <v>0.031501023783272956</v>
      </c>
      <c r="AE34" s="7"/>
      <c r="AF34" s="44" t="s">
        <v>185</v>
      </c>
      <c r="AG34" s="39">
        <f aca="true" t="shared" si="22" ref="AG34:AM37">M34/$C$9*100</f>
        <v>0</v>
      </c>
      <c r="AH34" s="37">
        <f t="shared" si="22"/>
        <v>0</v>
      </c>
      <c r="AI34" s="37">
        <f t="shared" si="22"/>
        <v>0</v>
      </c>
      <c r="AJ34" s="37">
        <f t="shared" si="22"/>
        <v>0.0031501023783272954</v>
      </c>
      <c r="AK34" s="37">
        <f t="shared" si="22"/>
        <v>1.0615845014962986</v>
      </c>
      <c r="AL34" s="37">
        <f t="shared" si="22"/>
        <v>0.0787525594581824</v>
      </c>
      <c r="AM34" s="38">
        <f t="shared" si="22"/>
        <v>1.2096393132776817</v>
      </c>
    </row>
    <row r="35" spans="1:39" ht="15">
      <c r="A35" s="7"/>
      <c r="B35" s="16" t="s">
        <v>201</v>
      </c>
      <c r="C35" s="19">
        <f>SUM(D35:I35)+SUM(M35:S35)</f>
        <v>498</v>
      </c>
      <c r="D35" s="6">
        <v>206</v>
      </c>
      <c r="E35" s="6">
        <v>39</v>
      </c>
      <c r="F35" s="23">
        <v>1</v>
      </c>
      <c r="G35" s="61">
        <v>5</v>
      </c>
      <c r="H35" s="61">
        <v>11</v>
      </c>
      <c r="I35" s="90">
        <v>10</v>
      </c>
      <c r="K35" s="7"/>
      <c r="L35" s="16" t="s">
        <v>201</v>
      </c>
      <c r="M35" s="19">
        <v>0</v>
      </c>
      <c r="N35" s="6">
        <v>1</v>
      </c>
      <c r="O35" s="6">
        <v>0</v>
      </c>
      <c r="P35" s="23">
        <v>0</v>
      </c>
      <c r="Q35" s="61">
        <v>216</v>
      </c>
      <c r="R35" s="61">
        <v>8</v>
      </c>
      <c r="S35" s="90">
        <v>1</v>
      </c>
      <c r="U35" s="7"/>
      <c r="V35" s="16" t="s">
        <v>27</v>
      </c>
      <c r="W35" s="39">
        <f t="shared" si="21"/>
        <v>1.5687509844069931</v>
      </c>
      <c r="X35" s="37">
        <f t="shared" si="21"/>
        <v>0.6489210899354229</v>
      </c>
      <c r="Y35" s="37">
        <f t="shared" si="21"/>
        <v>0.12285399275476452</v>
      </c>
      <c r="Z35" s="37">
        <f t="shared" si="21"/>
        <v>0.0031501023783272954</v>
      </c>
      <c r="AA35" s="37">
        <f t="shared" si="21"/>
        <v>0.015750511891636478</v>
      </c>
      <c r="AB35" s="37">
        <f t="shared" si="21"/>
        <v>0.03465112616160025</v>
      </c>
      <c r="AC35" s="38">
        <f t="shared" si="21"/>
        <v>0.031501023783272956</v>
      </c>
      <c r="AE35" s="7"/>
      <c r="AF35" s="16" t="s">
        <v>27</v>
      </c>
      <c r="AG35" s="39">
        <f t="shared" si="22"/>
        <v>0</v>
      </c>
      <c r="AH35" s="37">
        <f t="shared" si="22"/>
        <v>0.0031501023783272954</v>
      </c>
      <c r="AI35" s="37">
        <f t="shared" si="22"/>
        <v>0</v>
      </c>
      <c r="AJ35" s="37">
        <f t="shared" si="22"/>
        <v>0</v>
      </c>
      <c r="AK35" s="37">
        <f t="shared" si="22"/>
        <v>0.6804221137186959</v>
      </c>
      <c r="AL35" s="37">
        <f t="shared" si="22"/>
        <v>0.025200819026618363</v>
      </c>
      <c r="AM35" s="38">
        <f t="shared" si="22"/>
        <v>0.0031501023783272954</v>
      </c>
    </row>
    <row r="36" spans="1:39" ht="15">
      <c r="A36" s="7"/>
      <c r="B36" s="16" t="s">
        <v>186</v>
      </c>
      <c r="C36" s="19">
        <f>SUM(D36:I36)+SUM(M36:S36)</f>
        <v>31</v>
      </c>
      <c r="D36" s="6">
        <v>5</v>
      </c>
      <c r="E36" s="6">
        <v>3</v>
      </c>
      <c r="F36" s="23">
        <v>0</v>
      </c>
      <c r="G36" s="61">
        <v>0</v>
      </c>
      <c r="H36" s="61">
        <v>3</v>
      </c>
      <c r="I36" s="90">
        <v>0</v>
      </c>
      <c r="K36" s="7"/>
      <c r="L36" s="16" t="s">
        <v>28</v>
      </c>
      <c r="M36" s="19">
        <v>0</v>
      </c>
      <c r="N36" s="6">
        <v>0</v>
      </c>
      <c r="O36" s="6">
        <v>0</v>
      </c>
      <c r="P36" s="23">
        <v>0</v>
      </c>
      <c r="Q36" s="61">
        <v>20</v>
      </c>
      <c r="R36" s="61">
        <v>0</v>
      </c>
      <c r="S36" s="90">
        <v>0</v>
      </c>
      <c r="U36" s="7"/>
      <c r="V36" s="16" t="s">
        <v>186</v>
      </c>
      <c r="W36" s="39">
        <f t="shared" si="21"/>
        <v>0.09765317372814616</v>
      </c>
      <c r="X36" s="37">
        <f t="shared" si="21"/>
        <v>0.015750511891636478</v>
      </c>
      <c r="Y36" s="37">
        <f t="shared" si="21"/>
        <v>0.009450307134981888</v>
      </c>
      <c r="Z36" s="37">
        <f t="shared" si="21"/>
        <v>0</v>
      </c>
      <c r="AA36" s="37">
        <f t="shared" si="21"/>
        <v>0</v>
      </c>
      <c r="AB36" s="37">
        <f t="shared" si="21"/>
        <v>0.009450307134981888</v>
      </c>
      <c r="AC36" s="38">
        <f t="shared" si="21"/>
        <v>0</v>
      </c>
      <c r="AE36" s="7"/>
      <c r="AF36" s="16" t="s">
        <v>186</v>
      </c>
      <c r="AG36" s="39">
        <f t="shared" si="22"/>
        <v>0</v>
      </c>
      <c r="AH36" s="37">
        <f t="shared" si="22"/>
        <v>0</v>
      </c>
      <c r="AI36" s="37">
        <f t="shared" si="22"/>
        <v>0</v>
      </c>
      <c r="AJ36" s="37">
        <f t="shared" si="22"/>
        <v>0</v>
      </c>
      <c r="AK36" s="37">
        <f t="shared" si="22"/>
        <v>0.06300204756654591</v>
      </c>
      <c r="AL36" s="37">
        <f t="shared" si="22"/>
        <v>0</v>
      </c>
      <c r="AM36" s="38">
        <f t="shared" si="22"/>
        <v>0</v>
      </c>
    </row>
    <row r="37" spans="2:39" ht="15">
      <c r="B37" s="17" t="s">
        <v>29</v>
      </c>
      <c r="C37" s="18">
        <f>SUM(D37:I37)+SUM(M37:S37)</f>
        <v>16</v>
      </c>
      <c r="D37" s="76">
        <v>3</v>
      </c>
      <c r="E37" s="76">
        <v>4</v>
      </c>
      <c r="F37" s="91">
        <v>0</v>
      </c>
      <c r="G37" s="92">
        <v>2</v>
      </c>
      <c r="H37" s="92">
        <v>0</v>
      </c>
      <c r="I37" s="93">
        <v>2</v>
      </c>
      <c r="L37" s="17" t="s">
        <v>29</v>
      </c>
      <c r="M37" s="18">
        <v>0</v>
      </c>
      <c r="N37" s="76">
        <v>1</v>
      </c>
      <c r="O37" s="76">
        <v>0</v>
      </c>
      <c r="P37" s="91">
        <v>0</v>
      </c>
      <c r="Q37" s="92">
        <v>4</v>
      </c>
      <c r="R37" s="92">
        <v>0</v>
      </c>
      <c r="S37" s="93">
        <v>0</v>
      </c>
      <c r="V37" s="17" t="s">
        <v>187</v>
      </c>
      <c r="W37" s="40">
        <f t="shared" si="21"/>
        <v>0.050401638053236726</v>
      </c>
      <c r="X37" s="41">
        <f t="shared" si="21"/>
        <v>0.009450307134981888</v>
      </c>
      <c r="Y37" s="41">
        <f t="shared" si="21"/>
        <v>0.012600409513309182</v>
      </c>
      <c r="Z37" s="41">
        <f t="shared" si="21"/>
        <v>0</v>
      </c>
      <c r="AA37" s="41">
        <f t="shared" si="21"/>
        <v>0.006300204756654591</v>
      </c>
      <c r="AB37" s="41">
        <f t="shared" si="21"/>
        <v>0</v>
      </c>
      <c r="AC37" s="42">
        <f t="shared" si="21"/>
        <v>0.006300204756654591</v>
      </c>
      <c r="AF37" s="17" t="s">
        <v>187</v>
      </c>
      <c r="AG37" s="40">
        <f t="shared" si="22"/>
        <v>0</v>
      </c>
      <c r="AH37" s="41">
        <f t="shared" si="22"/>
        <v>0.0031501023783272954</v>
      </c>
      <c r="AI37" s="41">
        <f t="shared" si="22"/>
        <v>0</v>
      </c>
      <c r="AJ37" s="41">
        <f t="shared" si="22"/>
        <v>0</v>
      </c>
      <c r="AK37" s="41">
        <f t="shared" si="22"/>
        <v>0.012600409513309182</v>
      </c>
      <c r="AL37" s="41">
        <f t="shared" si="22"/>
        <v>0</v>
      </c>
      <c r="AM37" s="42">
        <f t="shared" si="22"/>
        <v>0</v>
      </c>
    </row>
    <row r="38" ht="6.75" customHeight="1"/>
    <row r="39" spans="2:32" ht="12" customHeight="1">
      <c r="B39" s="33"/>
      <c r="L39" s="57" t="s">
        <v>188</v>
      </c>
      <c r="V39" s="33"/>
      <c r="AF39" s="57" t="s">
        <v>188</v>
      </c>
    </row>
    <row r="40" spans="2:32" ht="12" customHeight="1">
      <c r="B40" s="33"/>
      <c r="L40" s="33"/>
      <c r="V40" s="33"/>
      <c r="AF40" s="57" t="s">
        <v>189</v>
      </c>
    </row>
  </sheetData>
  <sheetProtection/>
  <mergeCells count="8">
    <mergeCell ref="C5:I5"/>
    <mergeCell ref="M5:S5"/>
    <mergeCell ref="C7:I7"/>
    <mergeCell ref="M7:S7"/>
    <mergeCell ref="W5:AC5"/>
    <mergeCell ref="AG5:AM5"/>
    <mergeCell ref="W7:AC7"/>
    <mergeCell ref="AG7:AM7"/>
  </mergeCells>
  <printOptions/>
  <pageMargins left="0.5905511811023623" right="0.3937007874015748" top="0.7480314960629921" bottom="0.7480314960629921" header="0.31496062992125984" footer="0.31496062992125984"/>
  <pageSetup firstPageNumber="12" useFirstPageNumber="1" horizontalDpi="600" verticalDpi="600" orientation="portrait" paperSize="9" r:id="rId1"/>
  <headerFooter>
    <oddFooter>&amp;CIII-1-&amp;P</oddFooter>
  </headerFooter>
  <colBreaks count="1" manualBreakCount="1">
    <brk id="3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4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15.7109375" style="1" customWidth="1"/>
    <col min="3" max="10" width="8.7109375" style="1" customWidth="1"/>
    <col min="11" max="11" width="1.7109375" style="1" customWidth="1"/>
    <col min="12" max="16384" width="9.140625" style="1" customWidth="1"/>
  </cols>
  <sheetData>
    <row r="1" spans="1:10" ht="15" customHeight="1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ht="15" customHeight="1">
      <c r="A2" s="7"/>
      <c r="B2" s="8" t="s">
        <v>144</v>
      </c>
      <c r="C2" s="8"/>
      <c r="D2" s="8"/>
      <c r="E2" s="8"/>
      <c r="F2" s="8"/>
      <c r="G2" s="8"/>
      <c r="H2" s="8"/>
      <c r="I2" s="8"/>
      <c r="J2" s="8"/>
    </row>
    <row r="3" spans="1:10" ht="15" customHeight="1">
      <c r="A3" s="7"/>
      <c r="B3" s="8" t="s">
        <v>159</v>
      </c>
      <c r="C3" s="8"/>
      <c r="D3" s="8"/>
      <c r="E3" s="8"/>
      <c r="F3" s="8"/>
      <c r="G3" s="8"/>
      <c r="H3" s="8"/>
      <c r="I3" s="8"/>
      <c r="J3" s="8"/>
    </row>
    <row r="4" spans="1:10" ht="15" customHeight="1">
      <c r="A4" s="7"/>
      <c r="B4" s="8"/>
      <c r="C4" s="8"/>
      <c r="D4" s="8"/>
      <c r="E4" s="8"/>
      <c r="F4" s="8"/>
      <c r="G4" s="8"/>
      <c r="H4" s="8"/>
      <c r="I4" s="8"/>
      <c r="J4" s="8"/>
    </row>
    <row r="5" spans="1:10" ht="15" customHeight="1">
      <c r="A5" s="7"/>
      <c r="B5" s="102" t="s">
        <v>5</v>
      </c>
      <c r="C5" s="105" t="s">
        <v>72</v>
      </c>
      <c r="D5" s="106"/>
      <c r="E5" s="106"/>
      <c r="F5" s="106"/>
      <c r="G5" s="106"/>
      <c r="H5" s="106"/>
      <c r="I5" s="106"/>
      <c r="J5" s="107"/>
    </row>
    <row r="6" spans="1:10" ht="29.25" customHeight="1">
      <c r="A6" s="7"/>
      <c r="B6" s="103"/>
      <c r="C6" s="9" t="s">
        <v>20</v>
      </c>
      <c r="D6" s="34" t="s">
        <v>71</v>
      </c>
      <c r="E6" s="35" t="s">
        <v>69</v>
      </c>
      <c r="F6" s="36" t="s">
        <v>70</v>
      </c>
      <c r="G6" s="9" t="s">
        <v>20</v>
      </c>
      <c r="H6" s="34" t="s">
        <v>71</v>
      </c>
      <c r="I6" s="35" t="s">
        <v>69</v>
      </c>
      <c r="J6" s="36" t="s">
        <v>70</v>
      </c>
    </row>
    <row r="7" spans="1:10" ht="15" customHeight="1">
      <c r="A7" s="7"/>
      <c r="B7" s="104"/>
      <c r="C7" s="111" t="s">
        <v>16</v>
      </c>
      <c r="D7" s="112"/>
      <c r="E7" s="112"/>
      <c r="F7" s="113"/>
      <c r="G7" s="111" t="s">
        <v>8</v>
      </c>
      <c r="H7" s="112"/>
      <c r="I7" s="112"/>
      <c r="J7" s="113"/>
    </row>
    <row r="8" spans="1:10" ht="6.75" customHeight="1">
      <c r="A8" s="7"/>
      <c r="B8" s="16"/>
      <c r="C8" s="6"/>
      <c r="D8" s="6"/>
      <c r="E8" s="6"/>
      <c r="F8" s="6"/>
      <c r="G8" s="2"/>
      <c r="H8" s="2"/>
      <c r="I8" s="2"/>
      <c r="J8" s="3"/>
    </row>
    <row r="9" spans="1:10" ht="15">
      <c r="A9" s="7"/>
      <c r="B9" s="16" t="s">
        <v>125</v>
      </c>
      <c r="C9" s="6">
        <f>SUM(C11:C25)</f>
        <v>31745</v>
      </c>
      <c r="D9" s="6">
        <f>SUM(D11:D25)</f>
        <v>31349</v>
      </c>
      <c r="E9" s="6">
        <f>SUM(E11:E25)</f>
        <v>2</v>
      </c>
      <c r="F9" s="6">
        <f>SUM(F11:F25)</f>
        <v>394</v>
      </c>
      <c r="G9" s="2">
        <f>C9/$C$9*100</f>
        <v>100</v>
      </c>
      <c r="H9" s="2">
        <f>D9/$C$9*100</f>
        <v>98.75255945818239</v>
      </c>
      <c r="I9" s="2">
        <f>E9/$C$9*100</f>
        <v>0.006300204756654591</v>
      </c>
      <c r="J9" s="3">
        <f>F9/$C$9*100</f>
        <v>1.2411403370609544</v>
      </c>
    </row>
    <row r="10" spans="1:10" ht="6.75" customHeight="1">
      <c r="A10" s="7"/>
      <c r="B10" s="16"/>
      <c r="C10" s="6"/>
      <c r="D10" s="6"/>
      <c r="E10" s="6"/>
      <c r="F10" s="6"/>
      <c r="G10" s="2"/>
      <c r="H10" s="2"/>
      <c r="I10" s="2"/>
      <c r="J10" s="3"/>
    </row>
    <row r="11" spans="1:10" ht="15">
      <c r="A11" s="7"/>
      <c r="B11" s="16" t="s">
        <v>9</v>
      </c>
      <c r="C11" s="6">
        <f>D11+E11+F11</f>
        <v>14428</v>
      </c>
      <c r="D11" s="6">
        <v>14294</v>
      </c>
      <c r="E11" s="6">
        <v>0</v>
      </c>
      <c r="F11" s="6">
        <v>134</v>
      </c>
      <c r="G11" s="2">
        <f aca="true" t="shared" si="0" ref="G11:J25">C11/$C$9*100</f>
        <v>45.44967711450622</v>
      </c>
      <c r="H11" s="2">
        <f t="shared" si="0"/>
        <v>45.02756339581037</v>
      </c>
      <c r="I11" s="2">
        <f t="shared" si="0"/>
        <v>0</v>
      </c>
      <c r="J11" s="3">
        <f t="shared" si="0"/>
        <v>0.4221137186958576</v>
      </c>
    </row>
    <row r="12" spans="1:10" ht="15">
      <c r="A12" s="7"/>
      <c r="B12" s="16">
        <v>2</v>
      </c>
      <c r="C12" s="6">
        <f aca="true" t="shared" si="1" ref="C12:C25">D12+E12+F12</f>
        <v>11799</v>
      </c>
      <c r="D12" s="6">
        <v>11736</v>
      </c>
      <c r="E12" s="6">
        <v>0</v>
      </c>
      <c r="F12" s="6">
        <v>63</v>
      </c>
      <c r="G12" s="2">
        <f t="shared" si="0"/>
        <v>37.16805796188376</v>
      </c>
      <c r="H12" s="2">
        <f t="shared" si="0"/>
        <v>36.969601512049145</v>
      </c>
      <c r="I12" s="2">
        <f t="shared" si="0"/>
        <v>0</v>
      </c>
      <c r="J12" s="3">
        <f t="shared" si="0"/>
        <v>0.19845644983461963</v>
      </c>
    </row>
    <row r="13" spans="1:10" ht="15">
      <c r="A13" s="7"/>
      <c r="B13" s="16">
        <v>3</v>
      </c>
      <c r="C13" s="6">
        <f t="shared" si="1"/>
        <v>2670</v>
      </c>
      <c r="D13" s="6">
        <v>2644</v>
      </c>
      <c r="E13" s="6">
        <v>0</v>
      </c>
      <c r="F13" s="6">
        <v>26</v>
      </c>
      <c r="G13" s="2">
        <f t="shared" si="0"/>
        <v>8.41077335013388</v>
      </c>
      <c r="H13" s="2">
        <f t="shared" si="0"/>
        <v>8.32887068829737</v>
      </c>
      <c r="I13" s="2">
        <f t="shared" si="0"/>
        <v>0</v>
      </c>
      <c r="J13" s="3">
        <f t="shared" si="0"/>
        <v>0.0819026618365097</v>
      </c>
    </row>
    <row r="14" spans="1:10" ht="15">
      <c r="A14" s="7"/>
      <c r="B14" s="16">
        <v>4</v>
      </c>
      <c r="C14" s="6">
        <f t="shared" si="1"/>
        <v>1026</v>
      </c>
      <c r="D14" s="6">
        <v>1011</v>
      </c>
      <c r="E14" s="6">
        <v>0</v>
      </c>
      <c r="F14" s="6">
        <v>15</v>
      </c>
      <c r="G14" s="2">
        <f t="shared" si="0"/>
        <v>3.232005040163805</v>
      </c>
      <c r="H14" s="2">
        <f t="shared" si="0"/>
        <v>3.1847535044888957</v>
      </c>
      <c r="I14" s="2">
        <f t="shared" si="0"/>
        <v>0</v>
      </c>
      <c r="J14" s="3">
        <f t="shared" si="0"/>
        <v>0.04725153567490944</v>
      </c>
    </row>
    <row r="15" spans="1:10" ht="15">
      <c r="A15" s="7"/>
      <c r="B15" s="16" t="s">
        <v>126</v>
      </c>
      <c r="C15" s="6">
        <f t="shared" si="1"/>
        <v>472</v>
      </c>
      <c r="D15" s="6">
        <v>450</v>
      </c>
      <c r="E15" s="6">
        <v>0</v>
      </c>
      <c r="F15" s="6">
        <v>22</v>
      </c>
      <c r="G15" s="2">
        <f t="shared" si="0"/>
        <v>1.4868483225704836</v>
      </c>
      <c r="H15" s="2">
        <f t="shared" si="0"/>
        <v>1.417546070247283</v>
      </c>
      <c r="I15" s="2">
        <f t="shared" si="0"/>
        <v>0</v>
      </c>
      <c r="J15" s="3">
        <f t="shared" si="0"/>
        <v>0.0693022523232005</v>
      </c>
    </row>
    <row r="16" spans="1:10" ht="15">
      <c r="A16" s="7"/>
      <c r="B16" s="16" t="s">
        <v>127</v>
      </c>
      <c r="C16" s="6">
        <f t="shared" si="1"/>
        <v>275</v>
      </c>
      <c r="D16" s="6">
        <v>263</v>
      </c>
      <c r="E16" s="6">
        <v>0</v>
      </c>
      <c r="F16" s="6">
        <v>12</v>
      </c>
      <c r="G16" s="2">
        <f t="shared" si="0"/>
        <v>0.8662781540400063</v>
      </c>
      <c r="H16" s="2">
        <f t="shared" si="0"/>
        <v>0.8284769255000787</v>
      </c>
      <c r="I16" s="2">
        <f t="shared" si="0"/>
        <v>0</v>
      </c>
      <c r="J16" s="3">
        <f t="shared" si="0"/>
        <v>0.03780122853992755</v>
      </c>
    </row>
    <row r="17" spans="1:10" ht="15">
      <c r="A17" s="7"/>
      <c r="B17" s="16" t="s">
        <v>128</v>
      </c>
      <c r="C17" s="6">
        <f t="shared" si="1"/>
        <v>208</v>
      </c>
      <c r="D17" s="6">
        <v>196</v>
      </c>
      <c r="E17" s="6">
        <v>0</v>
      </c>
      <c r="F17" s="6">
        <v>12</v>
      </c>
      <c r="G17" s="2">
        <f t="shared" si="0"/>
        <v>0.6552212946920776</v>
      </c>
      <c r="H17" s="2">
        <f t="shared" si="0"/>
        <v>0.61742006615215</v>
      </c>
      <c r="I17" s="2">
        <f t="shared" si="0"/>
        <v>0</v>
      </c>
      <c r="J17" s="3">
        <f t="shared" si="0"/>
        <v>0.03780122853992755</v>
      </c>
    </row>
    <row r="18" spans="1:10" ht="15">
      <c r="A18" s="7"/>
      <c r="B18" s="16" t="s">
        <v>129</v>
      </c>
      <c r="C18" s="6">
        <f t="shared" si="1"/>
        <v>149</v>
      </c>
      <c r="D18" s="6">
        <v>142</v>
      </c>
      <c r="E18" s="6">
        <v>0</v>
      </c>
      <c r="F18" s="6">
        <v>7</v>
      </c>
      <c r="G18" s="2">
        <f t="shared" si="0"/>
        <v>0.46936525437076704</v>
      </c>
      <c r="H18" s="2">
        <f t="shared" si="0"/>
        <v>0.447314537722476</v>
      </c>
      <c r="I18" s="2">
        <f t="shared" si="0"/>
        <v>0</v>
      </c>
      <c r="J18" s="3">
        <f t="shared" si="0"/>
        <v>0.02205071664829107</v>
      </c>
    </row>
    <row r="19" spans="1:10" ht="15">
      <c r="A19" s="7"/>
      <c r="B19" s="16" t="s">
        <v>130</v>
      </c>
      <c r="C19" s="6">
        <f t="shared" si="1"/>
        <v>89</v>
      </c>
      <c r="D19" s="6">
        <v>86</v>
      </c>
      <c r="E19" s="6">
        <v>0</v>
      </c>
      <c r="F19" s="6">
        <v>3</v>
      </c>
      <c r="G19" s="2">
        <f t="shared" si="0"/>
        <v>0.2803591116711293</v>
      </c>
      <c r="H19" s="2">
        <f t="shared" si="0"/>
        <v>0.2709088045361474</v>
      </c>
      <c r="I19" s="2">
        <f t="shared" si="0"/>
        <v>0</v>
      </c>
      <c r="J19" s="3">
        <f t="shared" si="0"/>
        <v>0.009450307134981888</v>
      </c>
    </row>
    <row r="20" spans="1:10" ht="15">
      <c r="A20" s="7"/>
      <c r="B20" s="16" t="s">
        <v>0</v>
      </c>
      <c r="C20" s="6">
        <f t="shared" si="1"/>
        <v>411</v>
      </c>
      <c r="D20" s="6">
        <v>359</v>
      </c>
      <c r="E20" s="6">
        <v>1</v>
      </c>
      <c r="F20" s="6">
        <v>51</v>
      </c>
      <c r="G20" s="2">
        <f t="shared" si="0"/>
        <v>1.2946920774925186</v>
      </c>
      <c r="H20" s="2">
        <f t="shared" si="0"/>
        <v>1.130886753819499</v>
      </c>
      <c r="I20" s="2">
        <f t="shared" si="0"/>
        <v>0.0031501023783272954</v>
      </c>
      <c r="J20" s="3">
        <f t="shared" si="0"/>
        <v>0.16065522129469206</v>
      </c>
    </row>
    <row r="21" spans="1:10" ht="15">
      <c r="A21" s="7"/>
      <c r="B21" s="16" t="s">
        <v>1</v>
      </c>
      <c r="C21" s="6">
        <f t="shared" si="1"/>
        <v>171</v>
      </c>
      <c r="D21" s="6">
        <v>136</v>
      </c>
      <c r="E21" s="6">
        <v>0</v>
      </c>
      <c r="F21" s="6">
        <v>35</v>
      </c>
      <c r="G21" s="2">
        <f t="shared" si="0"/>
        <v>0.5386675066939676</v>
      </c>
      <c r="H21" s="2">
        <f t="shared" si="0"/>
        <v>0.42841392345251217</v>
      </c>
      <c r="I21" s="2">
        <f t="shared" si="0"/>
        <v>0</v>
      </c>
      <c r="J21" s="3">
        <f t="shared" si="0"/>
        <v>0.11025358324145534</v>
      </c>
    </row>
    <row r="22" spans="1:10" ht="15">
      <c r="A22" s="7"/>
      <c r="B22" s="16" t="s">
        <v>2</v>
      </c>
      <c r="C22" s="6">
        <f t="shared" si="1"/>
        <v>31</v>
      </c>
      <c r="D22" s="6">
        <v>26</v>
      </c>
      <c r="E22" s="6">
        <v>0</v>
      </c>
      <c r="F22" s="6">
        <v>5</v>
      </c>
      <c r="G22" s="2">
        <f t="shared" si="0"/>
        <v>0.09765317372814616</v>
      </c>
      <c r="H22" s="2">
        <f t="shared" si="0"/>
        <v>0.0819026618365097</v>
      </c>
      <c r="I22" s="2">
        <f t="shared" si="0"/>
        <v>0</v>
      </c>
      <c r="J22" s="3">
        <f t="shared" si="0"/>
        <v>0.015750511891636478</v>
      </c>
    </row>
    <row r="23" spans="1:10" ht="15">
      <c r="A23" s="7"/>
      <c r="B23" s="16" t="s">
        <v>3</v>
      </c>
      <c r="C23" s="6">
        <f t="shared" si="1"/>
        <v>12</v>
      </c>
      <c r="D23" s="6">
        <v>6</v>
      </c>
      <c r="E23" s="6">
        <v>1</v>
      </c>
      <c r="F23" s="6">
        <v>5</v>
      </c>
      <c r="G23" s="2">
        <f t="shared" si="0"/>
        <v>0.03780122853992755</v>
      </c>
      <c r="H23" s="2">
        <f t="shared" si="0"/>
        <v>0.018900614269963777</v>
      </c>
      <c r="I23" s="2">
        <f t="shared" si="0"/>
        <v>0.0031501023783272954</v>
      </c>
      <c r="J23" s="3">
        <f t="shared" si="0"/>
        <v>0.015750511891636478</v>
      </c>
    </row>
    <row r="24" spans="1:10" ht="15">
      <c r="A24" s="7"/>
      <c r="B24" s="16" t="s">
        <v>4</v>
      </c>
      <c r="C24" s="6">
        <f t="shared" si="1"/>
        <v>2</v>
      </c>
      <c r="D24" s="6">
        <v>0</v>
      </c>
      <c r="E24" s="6">
        <v>0</v>
      </c>
      <c r="F24" s="6">
        <v>2</v>
      </c>
      <c r="G24" s="2">
        <f t="shared" si="0"/>
        <v>0.006300204756654591</v>
      </c>
      <c r="H24" s="2">
        <f t="shared" si="0"/>
        <v>0</v>
      </c>
      <c r="I24" s="2">
        <f t="shared" si="0"/>
        <v>0</v>
      </c>
      <c r="J24" s="3">
        <f t="shared" si="0"/>
        <v>0.006300204756654591</v>
      </c>
    </row>
    <row r="25" spans="1:10" ht="15">
      <c r="A25" s="7"/>
      <c r="B25" s="16" t="s">
        <v>131</v>
      </c>
      <c r="C25" s="6">
        <f t="shared" si="1"/>
        <v>2</v>
      </c>
      <c r="D25" s="6">
        <v>0</v>
      </c>
      <c r="E25" s="6">
        <v>0</v>
      </c>
      <c r="F25" s="6">
        <v>2</v>
      </c>
      <c r="G25" s="2">
        <f t="shared" si="0"/>
        <v>0.006300204756654591</v>
      </c>
      <c r="H25" s="2">
        <f t="shared" si="0"/>
        <v>0</v>
      </c>
      <c r="I25" s="2">
        <f t="shared" si="0"/>
        <v>0</v>
      </c>
      <c r="J25" s="3">
        <f t="shared" si="0"/>
        <v>0.006300204756654591</v>
      </c>
    </row>
    <row r="26" spans="1:10" ht="6.75" customHeight="1">
      <c r="A26" s="7"/>
      <c r="B26" s="16"/>
      <c r="C26" s="6"/>
      <c r="D26" s="6"/>
      <c r="E26" s="6"/>
      <c r="F26" s="6"/>
      <c r="G26" s="2"/>
      <c r="H26" s="2"/>
      <c r="I26" s="2"/>
      <c r="J26" s="3"/>
    </row>
    <row r="27" spans="1:10" ht="16.5" customHeight="1">
      <c r="A27" s="7"/>
      <c r="B27" s="43" t="s">
        <v>10</v>
      </c>
      <c r="C27" s="6">
        <f>SUM(C15:C25)</f>
        <v>1822</v>
      </c>
      <c r="D27" s="6">
        <f>SUM(D15:D25)</f>
        <v>1664</v>
      </c>
      <c r="E27" s="6">
        <f>SUM(E15:E25)</f>
        <v>2</v>
      </c>
      <c r="F27" s="6">
        <f>SUM(F15:F25)</f>
        <v>156</v>
      </c>
      <c r="G27" s="2">
        <f aca="true" t="shared" si="2" ref="G27:J32">C27/$C$9*100</f>
        <v>5.739486533312332</v>
      </c>
      <c r="H27" s="2">
        <f t="shared" si="2"/>
        <v>5.241770357536621</v>
      </c>
      <c r="I27" s="2">
        <f t="shared" si="2"/>
        <v>0.006300204756654591</v>
      </c>
      <c r="J27" s="3">
        <f t="shared" si="2"/>
        <v>0.4914159710190581</v>
      </c>
    </row>
    <row r="28" spans="1:10" ht="16.5" customHeight="1">
      <c r="A28" s="7"/>
      <c r="B28" s="16" t="s">
        <v>11</v>
      </c>
      <c r="C28" s="6">
        <f>SUM(C20:C25)</f>
        <v>629</v>
      </c>
      <c r="D28" s="6">
        <f>SUM(D20:D25)</f>
        <v>527</v>
      </c>
      <c r="E28" s="6">
        <f>SUM(E20:E25)</f>
        <v>2</v>
      </c>
      <c r="F28" s="6">
        <f>SUM(F20:F25)</f>
        <v>100</v>
      </c>
      <c r="G28" s="2">
        <f t="shared" si="2"/>
        <v>1.981414395967869</v>
      </c>
      <c r="H28" s="2">
        <f t="shared" si="2"/>
        <v>1.6601039533784847</v>
      </c>
      <c r="I28" s="2">
        <f t="shared" si="2"/>
        <v>0.006300204756654591</v>
      </c>
      <c r="J28" s="3">
        <f t="shared" si="2"/>
        <v>0.3150102378327296</v>
      </c>
    </row>
    <row r="29" spans="1:10" ht="16.5" customHeight="1">
      <c r="A29" s="7"/>
      <c r="B29" s="16" t="s">
        <v>12</v>
      </c>
      <c r="C29" s="6">
        <f>SUM(C21:C25)</f>
        <v>218</v>
      </c>
      <c r="D29" s="6">
        <f>SUM(D21:D25)</f>
        <v>168</v>
      </c>
      <c r="E29" s="6">
        <f>SUM(E21:E25)</f>
        <v>1</v>
      </c>
      <c r="F29" s="6">
        <f>SUM(F21:F25)</f>
        <v>49</v>
      </c>
      <c r="G29" s="2">
        <f t="shared" si="2"/>
        <v>0.6867223184753505</v>
      </c>
      <c r="H29" s="2">
        <f t="shared" si="2"/>
        <v>0.5292171995589856</v>
      </c>
      <c r="I29" s="2">
        <f t="shared" si="2"/>
        <v>0.0031501023783272954</v>
      </c>
      <c r="J29" s="3">
        <f t="shared" si="2"/>
        <v>0.1543550165380375</v>
      </c>
    </row>
    <row r="30" spans="1:10" ht="16.5" customHeight="1">
      <c r="A30" s="7"/>
      <c r="B30" s="16" t="s">
        <v>13</v>
      </c>
      <c r="C30" s="6">
        <f>SUM(C22:C25)</f>
        <v>47</v>
      </c>
      <c r="D30" s="6">
        <f>SUM(D22:D25)</f>
        <v>32</v>
      </c>
      <c r="E30" s="6">
        <f>SUM(E22:E25)</f>
        <v>1</v>
      </c>
      <c r="F30" s="6">
        <f>SUM(F22:F25)</f>
        <v>14</v>
      </c>
      <c r="G30" s="2">
        <f t="shared" si="2"/>
        <v>0.14805481178138288</v>
      </c>
      <c r="H30" s="2">
        <f t="shared" si="2"/>
        <v>0.10080327610647345</v>
      </c>
      <c r="I30" s="2">
        <f t="shared" si="2"/>
        <v>0.0031501023783272954</v>
      </c>
      <c r="J30" s="3">
        <f t="shared" si="2"/>
        <v>0.04410143329658214</v>
      </c>
    </row>
    <row r="31" spans="1:10" ht="16.5" customHeight="1">
      <c r="A31" s="7"/>
      <c r="B31" s="16" t="s">
        <v>14</v>
      </c>
      <c r="C31" s="6">
        <f>SUM(C23:C25)</f>
        <v>16</v>
      </c>
      <c r="D31" s="6">
        <f>SUM(D23:D25)</f>
        <v>6</v>
      </c>
      <c r="E31" s="6">
        <f>SUM(E23:E25)</f>
        <v>1</v>
      </c>
      <c r="F31" s="6">
        <f>SUM(F23:F25)</f>
        <v>9</v>
      </c>
      <c r="G31" s="2">
        <f t="shared" si="2"/>
        <v>0.050401638053236726</v>
      </c>
      <c r="H31" s="2">
        <f t="shared" si="2"/>
        <v>0.018900614269963777</v>
      </c>
      <c r="I31" s="2">
        <f t="shared" si="2"/>
        <v>0.0031501023783272954</v>
      </c>
      <c r="J31" s="3">
        <f t="shared" si="2"/>
        <v>0.028350921404945658</v>
      </c>
    </row>
    <row r="32" spans="1:10" ht="16.5" customHeight="1">
      <c r="A32" s="7"/>
      <c r="B32" s="16" t="s">
        <v>15</v>
      </c>
      <c r="C32" s="19">
        <f>SUM(C24:C25)</f>
        <v>4</v>
      </c>
      <c r="D32" s="6">
        <f>SUM(D24:D25)</f>
        <v>0</v>
      </c>
      <c r="E32" s="6">
        <f>SUM(E24:E25)</f>
        <v>0</v>
      </c>
      <c r="F32" s="6">
        <f>SUM(F24:F25)</f>
        <v>4</v>
      </c>
      <c r="G32" s="2">
        <f t="shared" si="2"/>
        <v>0.012600409513309182</v>
      </c>
      <c r="H32" s="2">
        <f t="shared" si="2"/>
        <v>0</v>
      </c>
      <c r="I32" s="2">
        <f t="shared" si="2"/>
        <v>0</v>
      </c>
      <c r="J32" s="3">
        <f t="shared" si="2"/>
        <v>0.012600409513309182</v>
      </c>
    </row>
    <row r="33" spans="1:10" ht="6.75" customHeight="1">
      <c r="A33" s="7"/>
      <c r="B33" s="16"/>
      <c r="C33" s="6"/>
      <c r="D33" s="6"/>
      <c r="E33" s="6"/>
      <c r="F33" s="6"/>
      <c r="G33" s="2"/>
      <c r="H33" s="2"/>
      <c r="I33" s="2"/>
      <c r="J33" s="3"/>
    </row>
    <row r="34" spans="1:10" ht="15" customHeight="1">
      <c r="A34" s="7"/>
      <c r="B34" s="44" t="s">
        <v>132</v>
      </c>
      <c r="C34" s="6">
        <f>D34+E34+F34</f>
        <v>31200</v>
      </c>
      <c r="D34" s="6">
        <v>30896</v>
      </c>
      <c r="E34" s="6">
        <v>0</v>
      </c>
      <c r="F34" s="6">
        <v>304</v>
      </c>
      <c r="G34" s="2">
        <f aca="true" t="shared" si="3" ref="G34:J37">C34/$C$9*100</f>
        <v>98.28319420381162</v>
      </c>
      <c r="H34" s="2">
        <f t="shared" si="3"/>
        <v>97.32556308080012</v>
      </c>
      <c r="I34" s="2">
        <f t="shared" si="3"/>
        <v>0</v>
      </c>
      <c r="J34" s="3">
        <f t="shared" si="3"/>
        <v>0.9576311230114978</v>
      </c>
    </row>
    <row r="35" spans="1:10" ht="15">
      <c r="A35" s="7"/>
      <c r="B35" s="16" t="s">
        <v>133</v>
      </c>
      <c r="C35" s="6">
        <f>D35+E35+F35</f>
        <v>498</v>
      </c>
      <c r="D35" s="6">
        <v>421</v>
      </c>
      <c r="E35" s="6">
        <v>1</v>
      </c>
      <c r="F35" s="6">
        <v>76</v>
      </c>
      <c r="G35" s="2">
        <f t="shared" si="3"/>
        <v>1.5687509844069931</v>
      </c>
      <c r="H35" s="2">
        <f t="shared" si="3"/>
        <v>1.3261931012757915</v>
      </c>
      <c r="I35" s="2">
        <f t="shared" si="3"/>
        <v>0.0031501023783272954</v>
      </c>
      <c r="J35" s="3">
        <f t="shared" si="3"/>
        <v>0.23940778075287444</v>
      </c>
    </row>
    <row r="36" spans="1:10" ht="15">
      <c r="A36" s="7"/>
      <c r="B36" s="16" t="s">
        <v>134</v>
      </c>
      <c r="C36" s="6">
        <f>D36+E36+F36</f>
        <v>31</v>
      </c>
      <c r="D36" s="6">
        <v>26</v>
      </c>
      <c r="E36" s="6">
        <v>0</v>
      </c>
      <c r="F36" s="6">
        <v>5</v>
      </c>
      <c r="G36" s="2">
        <f t="shared" si="3"/>
        <v>0.09765317372814616</v>
      </c>
      <c r="H36" s="2">
        <f t="shared" si="3"/>
        <v>0.0819026618365097</v>
      </c>
      <c r="I36" s="2">
        <f t="shared" si="3"/>
        <v>0</v>
      </c>
      <c r="J36" s="3">
        <f t="shared" si="3"/>
        <v>0.015750511891636478</v>
      </c>
    </row>
    <row r="37" spans="2:10" ht="15">
      <c r="B37" s="17" t="s">
        <v>135</v>
      </c>
      <c r="C37" s="18">
        <f>D37+E37+F37</f>
        <v>16</v>
      </c>
      <c r="D37" s="76">
        <v>6</v>
      </c>
      <c r="E37" s="76">
        <v>1</v>
      </c>
      <c r="F37" s="76">
        <v>9</v>
      </c>
      <c r="G37" s="4">
        <f t="shared" si="3"/>
        <v>0.050401638053236726</v>
      </c>
      <c r="H37" s="4">
        <f t="shared" si="3"/>
        <v>0.018900614269963777</v>
      </c>
      <c r="I37" s="4">
        <f t="shared" si="3"/>
        <v>0.0031501023783272954</v>
      </c>
      <c r="J37" s="5">
        <f t="shared" si="3"/>
        <v>0.028350921404945658</v>
      </c>
    </row>
    <row r="40" ht="12.75">
      <c r="C40" s="31"/>
    </row>
  </sheetData>
  <sheetProtection/>
  <mergeCells count="4">
    <mergeCell ref="B5:B7"/>
    <mergeCell ref="C7:F7"/>
    <mergeCell ref="G7:J7"/>
    <mergeCell ref="C5:J5"/>
  </mergeCells>
  <printOptions/>
  <pageMargins left="0.5905511811023622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&amp;CIII-1-14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4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15.7109375" style="1" customWidth="1"/>
    <col min="3" max="10" width="8.7109375" style="1" customWidth="1"/>
    <col min="11" max="11" width="1.7109375" style="1" customWidth="1"/>
    <col min="12" max="16384" width="9.140625" style="1" customWidth="1"/>
  </cols>
  <sheetData>
    <row r="1" spans="1:10" ht="15" customHeight="1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ht="15" customHeight="1">
      <c r="A2" s="7"/>
      <c r="B2" s="8" t="s">
        <v>145</v>
      </c>
      <c r="C2" s="8"/>
      <c r="D2" s="8"/>
      <c r="E2" s="8"/>
      <c r="F2" s="8"/>
      <c r="G2" s="8"/>
      <c r="H2" s="8"/>
      <c r="I2" s="8"/>
      <c r="J2" s="8"/>
    </row>
    <row r="3" spans="1:10" ht="15" customHeight="1">
      <c r="A3" s="7"/>
      <c r="B3" s="8" t="s">
        <v>160</v>
      </c>
      <c r="C3" s="8"/>
      <c r="D3" s="8"/>
      <c r="E3" s="8"/>
      <c r="F3" s="8"/>
      <c r="G3" s="8"/>
      <c r="H3" s="8"/>
      <c r="I3" s="8"/>
      <c r="J3" s="8"/>
    </row>
    <row r="4" spans="1:10" ht="15" customHeight="1">
      <c r="A4" s="7"/>
      <c r="B4" s="8"/>
      <c r="C4" s="8"/>
      <c r="D4" s="8"/>
      <c r="E4" s="8"/>
      <c r="F4" s="8"/>
      <c r="G4" s="8"/>
      <c r="H4" s="8"/>
      <c r="I4" s="8"/>
      <c r="J4" s="8"/>
    </row>
    <row r="5" spans="1:10" ht="15" customHeight="1">
      <c r="A5" s="7"/>
      <c r="B5" s="102" t="s">
        <v>5</v>
      </c>
      <c r="C5" s="105" t="s">
        <v>85</v>
      </c>
      <c r="D5" s="106"/>
      <c r="E5" s="106"/>
      <c r="F5" s="106"/>
      <c r="G5" s="106"/>
      <c r="H5" s="106"/>
      <c r="I5" s="106"/>
      <c r="J5" s="107"/>
    </row>
    <row r="6" spans="1:10" ht="29.25" customHeight="1">
      <c r="A6" s="7"/>
      <c r="B6" s="103"/>
      <c r="C6" s="9" t="s">
        <v>20</v>
      </c>
      <c r="D6" s="34" t="s">
        <v>86</v>
      </c>
      <c r="E6" s="35" t="s">
        <v>87</v>
      </c>
      <c r="F6" s="36" t="s">
        <v>37</v>
      </c>
      <c r="G6" s="9" t="s">
        <v>20</v>
      </c>
      <c r="H6" s="34" t="s">
        <v>86</v>
      </c>
      <c r="I6" s="35" t="s">
        <v>87</v>
      </c>
      <c r="J6" s="36" t="s">
        <v>37</v>
      </c>
    </row>
    <row r="7" spans="1:10" ht="15" customHeight="1">
      <c r="A7" s="7"/>
      <c r="B7" s="104"/>
      <c r="C7" s="111" t="s">
        <v>16</v>
      </c>
      <c r="D7" s="112"/>
      <c r="E7" s="112"/>
      <c r="F7" s="113"/>
      <c r="G7" s="111" t="s">
        <v>8</v>
      </c>
      <c r="H7" s="112"/>
      <c r="I7" s="112"/>
      <c r="J7" s="113"/>
    </row>
    <row r="8" spans="1:10" ht="6.75" customHeight="1">
      <c r="A8" s="7"/>
      <c r="B8" s="16"/>
      <c r="C8" s="6"/>
      <c r="D8" s="6"/>
      <c r="E8" s="6"/>
      <c r="F8" s="6"/>
      <c r="G8" s="2"/>
      <c r="H8" s="2"/>
      <c r="I8" s="2"/>
      <c r="J8" s="3"/>
    </row>
    <row r="9" spans="1:10" ht="15">
      <c r="A9" s="7"/>
      <c r="B9" s="16" t="s">
        <v>20</v>
      </c>
      <c r="C9" s="6">
        <f>SUM(C11:C25)</f>
        <v>31745</v>
      </c>
      <c r="D9" s="6">
        <f>SUM(D11:D25)</f>
        <v>24008</v>
      </c>
      <c r="E9" s="6">
        <f>SUM(E11:E25)</f>
        <v>5332</v>
      </c>
      <c r="F9" s="6">
        <f>SUM(F11:F25)</f>
        <v>2405</v>
      </c>
      <c r="G9" s="2">
        <f>C9/$C$9*100</f>
        <v>100</v>
      </c>
      <c r="H9" s="2">
        <f>D9/$C$9*100</f>
        <v>75.62765789888172</v>
      </c>
      <c r="I9" s="2">
        <f>E9/$C$9*100</f>
        <v>16.79634588124114</v>
      </c>
      <c r="J9" s="3">
        <f>F9/$C$9*100</f>
        <v>7.575996219877146</v>
      </c>
    </row>
    <row r="10" spans="1:10" ht="6.75" customHeight="1">
      <c r="A10" s="7"/>
      <c r="B10" s="16"/>
      <c r="C10" s="6"/>
      <c r="D10" s="6"/>
      <c r="E10" s="6"/>
      <c r="F10" s="6"/>
      <c r="G10" s="2"/>
      <c r="H10" s="2"/>
      <c r="I10" s="2"/>
      <c r="J10" s="3"/>
    </row>
    <row r="11" spans="1:10" ht="15">
      <c r="A11" s="7"/>
      <c r="B11" s="16" t="s">
        <v>9</v>
      </c>
      <c r="C11" s="6">
        <f>D11+E11+F11</f>
        <v>14428</v>
      </c>
      <c r="D11" s="6">
        <v>9893</v>
      </c>
      <c r="E11" s="6">
        <v>2987</v>
      </c>
      <c r="F11" s="6">
        <v>1548</v>
      </c>
      <c r="G11" s="2">
        <f aca="true" t="shared" si="0" ref="G11:J25">C11/$C$9*100</f>
        <v>45.44967711450622</v>
      </c>
      <c r="H11" s="2">
        <f t="shared" si="0"/>
        <v>31.163962828791934</v>
      </c>
      <c r="I11" s="2">
        <f t="shared" si="0"/>
        <v>9.409355804063631</v>
      </c>
      <c r="J11" s="3">
        <f t="shared" si="0"/>
        <v>4.876358481650653</v>
      </c>
    </row>
    <row r="12" spans="1:10" ht="15">
      <c r="A12" s="7"/>
      <c r="B12" s="16">
        <v>2</v>
      </c>
      <c r="C12" s="6">
        <f aca="true" t="shared" si="1" ref="C12:C25">D12+E12+F12</f>
        <v>11799</v>
      </c>
      <c r="D12" s="6">
        <v>9555</v>
      </c>
      <c r="E12" s="6">
        <v>1571</v>
      </c>
      <c r="F12" s="6">
        <v>673</v>
      </c>
      <c r="G12" s="2">
        <f t="shared" si="0"/>
        <v>37.16805796188376</v>
      </c>
      <c r="H12" s="2">
        <f t="shared" si="0"/>
        <v>30.099228224917308</v>
      </c>
      <c r="I12" s="2">
        <f t="shared" si="0"/>
        <v>4.948810836352181</v>
      </c>
      <c r="J12" s="3">
        <f t="shared" si="0"/>
        <v>2.12001890061427</v>
      </c>
    </row>
    <row r="13" spans="1:10" ht="15">
      <c r="A13" s="7"/>
      <c r="B13" s="16">
        <v>3</v>
      </c>
      <c r="C13" s="6">
        <f t="shared" si="1"/>
        <v>2670</v>
      </c>
      <c r="D13" s="6">
        <v>2214</v>
      </c>
      <c r="E13" s="6">
        <v>351</v>
      </c>
      <c r="F13" s="6">
        <v>105</v>
      </c>
      <c r="G13" s="2">
        <f t="shared" si="0"/>
        <v>8.41077335013388</v>
      </c>
      <c r="H13" s="2">
        <f t="shared" si="0"/>
        <v>6.9743266656166325</v>
      </c>
      <c r="I13" s="2">
        <f t="shared" si="0"/>
        <v>1.1056859347928807</v>
      </c>
      <c r="J13" s="3">
        <f t="shared" si="0"/>
        <v>0.33076074972436603</v>
      </c>
    </row>
    <row r="14" spans="1:10" ht="15">
      <c r="A14" s="7"/>
      <c r="B14" s="16">
        <v>4</v>
      </c>
      <c r="C14" s="6">
        <f t="shared" si="1"/>
        <v>1026</v>
      </c>
      <c r="D14" s="6">
        <v>850</v>
      </c>
      <c r="E14" s="6">
        <v>144</v>
      </c>
      <c r="F14" s="6">
        <v>32</v>
      </c>
      <c r="G14" s="2">
        <f t="shared" si="0"/>
        <v>3.232005040163805</v>
      </c>
      <c r="H14" s="2">
        <f t="shared" si="0"/>
        <v>2.6775870215782014</v>
      </c>
      <c r="I14" s="2">
        <f t="shared" si="0"/>
        <v>0.45361474247913053</v>
      </c>
      <c r="J14" s="3">
        <f t="shared" si="0"/>
        <v>0.10080327610647345</v>
      </c>
    </row>
    <row r="15" spans="1:10" ht="15">
      <c r="A15" s="7"/>
      <c r="B15" s="16" t="s">
        <v>21</v>
      </c>
      <c r="C15" s="6">
        <f t="shared" si="1"/>
        <v>472</v>
      </c>
      <c r="D15" s="6">
        <v>385</v>
      </c>
      <c r="E15" s="6">
        <v>75</v>
      </c>
      <c r="F15" s="6">
        <v>12</v>
      </c>
      <c r="G15" s="2">
        <f t="shared" si="0"/>
        <v>1.4868483225704836</v>
      </c>
      <c r="H15" s="2">
        <f t="shared" si="0"/>
        <v>1.2127894156560088</v>
      </c>
      <c r="I15" s="2">
        <f t="shared" si="0"/>
        <v>0.23625767837454717</v>
      </c>
      <c r="J15" s="3">
        <f t="shared" si="0"/>
        <v>0.03780122853992755</v>
      </c>
    </row>
    <row r="16" spans="1:10" ht="15">
      <c r="A16" s="7"/>
      <c r="B16" s="16" t="s">
        <v>22</v>
      </c>
      <c r="C16" s="6">
        <f t="shared" si="1"/>
        <v>275</v>
      </c>
      <c r="D16" s="6">
        <v>230</v>
      </c>
      <c r="E16" s="6">
        <v>39</v>
      </c>
      <c r="F16" s="6">
        <v>6</v>
      </c>
      <c r="G16" s="2">
        <f t="shared" si="0"/>
        <v>0.8662781540400063</v>
      </c>
      <c r="H16" s="2">
        <f t="shared" si="0"/>
        <v>0.724523547015278</v>
      </c>
      <c r="I16" s="2">
        <f t="shared" si="0"/>
        <v>0.12285399275476452</v>
      </c>
      <c r="J16" s="3">
        <f t="shared" si="0"/>
        <v>0.018900614269963777</v>
      </c>
    </row>
    <row r="17" spans="1:10" ht="15">
      <c r="A17" s="7"/>
      <c r="B17" s="16" t="s">
        <v>23</v>
      </c>
      <c r="C17" s="6">
        <f t="shared" si="1"/>
        <v>208</v>
      </c>
      <c r="D17" s="6">
        <v>176</v>
      </c>
      <c r="E17" s="6">
        <v>28</v>
      </c>
      <c r="F17" s="6">
        <v>4</v>
      </c>
      <c r="G17" s="2">
        <f t="shared" si="0"/>
        <v>0.6552212946920776</v>
      </c>
      <c r="H17" s="2">
        <f t="shared" si="0"/>
        <v>0.554418018585604</v>
      </c>
      <c r="I17" s="2">
        <f t="shared" si="0"/>
        <v>0.08820286659316429</v>
      </c>
      <c r="J17" s="3">
        <f t="shared" si="0"/>
        <v>0.012600409513309182</v>
      </c>
    </row>
    <row r="18" spans="1:10" ht="15">
      <c r="A18" s="7"/>
      <c r="B18" s="16" t="s">
        <v>24</v>
      </c>
      <c r="C18" s="6">
        <f t="shared" si="1"/>
        <v>149</v>
      </c>
      <c r="D18" s="6">
        <v>132</v>
      </c>
      <c r="E18" s="6">
        <v>14</v>
      </c>
      <c r="F18" s="6">
        <v>3</v>
      </c>
      <c r="G18" s="2">
        <f t="shared" si="0"/>
        <v>0.46936525437076704</v>
      </c>
      <c r="H18" s="2">
        <f t="shared" si="0"/>
        <v>0.415813513939203</v>
      </c>
      <c r="I18" s="2">
        <f t="shared" si="0"/>
        <v>0.04410143329658214</v>
      </c>
      <c r="J18" s="3">
        <f t="shared" si="0"/>
        <v>0.009450307134981888</v>
      </c>
    </row>
    <row r="19" spans="1:10" ht="15">
      <c r="A19" s="7"/>
      <c r="B19" s="16" t="s">
        <v>25</v>
      </c>
      <c r="C19" s="6">
        <f t="shared" si="1"/>
        <v>89</v>
      </c>
      <c r="D19" s="6">
        <v>76</v>
      </c>
      <c r="E19" s="6">
        <v>11</v>
      </c>
      <c r="F19" s="6">
        <v>2</v>
      </c>
      <c r="G19" s="2">
        <f t="shared" si="0"/>
        <v>0.2803591116711293</v>
      </c>
      <c r="H19" s="2">
        <f t="shared" si="0"/>
        <v>0.23940778075287444</v>
      </c>
      <c r="I19" s="2">
        <f t="shared" si="0"/>
        <v>0.03465112616160025</v>
      </c>
      <c r="J19" s="3">
        <f t="shared" si="0"/>
        <v>0.006300204756654591</v>
      </c>
    </row>
    <row r="20" spans="1:10" ht="15">
      <c r="A20" s="7"/>
      <c r="B20" s="16" t="s">
        <v>0</v>
      </c>
      <c r="C20" s="6">
        <f t="shared" si="1"/>
        <v>411</v>
      </c>
      <c r="D20" s="6">
        <v>331</v>
      </c>
      <c r="E20" s="6">
        <v>68</v>
      </c>
      <c r="F20" s="6">
        <v>12</v>
      </c>
      <c r="G20" s="2">
        <f t="shared" si="0"/>
        <v>1.2946920774925186</v>
      </c>
      <c r="H20" s="2">
        <f t="shared" si="0"/>
        <v>1.0426838872263349</v>
      </c>
      <c r="I20" s="2">
        <f t="shared" si="0"/>
        <v>0.21420696172625608</v>
      </c>
      <c r="J20" s="3">
        <f t="shared" si="0"/>
        <v>0.03780122853992755</v>
      </c>
    </row>
    <row r="21" spans="1:10" ht="15">
      <c r="A21" s="7"/>
      <c r="B21" s="16" t="s">
        <v>1</v>
      </c>
      <c r="C21" s="6">
        <f t="shared" si="1"/>
        <v>171</v>
      </c>
      <c r="D21" s="6">
        <v>134</v>
      </c>
      <c r="E21" s="6">
        <v>31</v>
      </c>
      <c r="F21" s="6">
        <v>6</v>
      </c>
      <c r="G21" s="2">
        <f t="shared" si="0"/>
        <v>0.5386675066939676</v>
      </c>
      <c r="H21" s="2">
        <f t="shared" si="0"/>
        <v>0.4221137186958576</v>
      </c>
      <c r="I21" s="2">
        <f t="shared" si="0"/>
        <v>0.09765317372814616</v>
      </c>
      <c r="J21" s="3">
        <f t="shared" si="0"/>
        <v>0.018900614269963777</v>
      </c>
    </row>
    <row r="22" spans="1:10" ht="15">
      <c r="A22" s="7"/>
      <c r="B22" s="16" t="s">
        <v>2</v>
      </c>
      <c r="C22" s="6">
        <f t="shared" si="1"/>
        <v>31</v>
      </c>
      <c r="D22" s="6">
        <v>23</v>
      </c>
      <c r="E22" s="6">
        <v>6</v>
      </c>
      <c r="F22" s="6">
        <v>2</v>
      </c>
      <c r="G22" s="2">
        <f t="shared" si="0"/>
        <v>0.09765317372814616</v>
      </c>
      <c r="H22" s="2">
        <f t="shared" si="0"/>
        <v>0.0724523547015278</v>
      </c>
      <c r="I22" s="2">
        <f t="shared" si="0"/>
        <v>0.018900614269963777</v>
      </c>
      <c r="J22" s="3">
        <f t="shared" si="0"/>
        <v>0.006300204756654591</v>
      </c>
    </row>
    <row r="23" spans="1:10" ht="15">
      <c r="A23" s="7"/>
      <c r="B23" s="16" t="s">
        <v>3</v>
      </c>
      <c r="C23" s="6">
        <f t="shared" si="1"/>
        <v>12</v>
      </c>
      <c r="D23" s="6">
        <v>7</v>
      </c>
      <c r="E23" s="6">
        <v>5</v>
      </c>
      <c r="F23" s="6">
        <v>0</v>
      </c>
      <c r="G23" s="2">
        <f t="shared" si="0"/>
        <v>0.03780122853992755</v>
      </c>
      <c r="H23" s="2">
        <f t="shared" si="0"/>
        <v>0.02205071664829107</v>
      </c>
      <c r="I23" s="2">
        <f t="shared" si="0"/>
        <v>0.015750511891636478</v>
      </c>
      <c r="J23" s="3">
        <f t="shared" si="0"/>
        <v>0</v>
      </c>
    </row>
    <row r="24" spans="1:10" ht="15">
      <c r="A24" s="7"/>
      <c r="B24" s="16" t="s">
        <v>4</v>
      </c>
      <c r="C24" s="6">
        <f t="shared" si="1"/>
        <v>2</v>
      </c>
      <c r="D24" s="6">
        <v>2</v>
      </c>
      <c r="E24" s="6">
        <v>0</v>
      </c>
      <c r="F24" s="6">
        <v>0</v>
      </c>
      <c r="G24" s="2">
        <f t="shared" si="0"/>
        <v>0.006300204756654591</v>
      </c>
      <c r="H24" s="2">
        <f t="shared" si="0"/>
        <v>0.006300204756654591</v>
      </c>
      <c r="I24" s="2">
        <f t="shared" si="0"/>
        <v>0</v>
      </c>
      <c r="J24" s="3">
        <f t="shared" si="0"/>
        <v>0</v>
      </c>
    </row>
    <row r="25" spans="1:10" ht="15">
      <c r="A25" s="7"/>
      <c r="B25" s="16" t="s">
        <v>19</v>
      </c>
      <c r="C25" s="6">
        <f t="shared" si="1"/>
        <v>2</v>
      </c>
      <c r="D25" s="6">
        <v>0</v>
      </c>
      <c r="E25" s="6">
        <v>2</v>
      </c>
      <c r="F25" s="6">
        <v>0</v>
      </c>
      <c r="G25" s="2">
        <f t="shared" si="0"/>
        <v>0.006300204756654591</v>
      </c>
      <c r="H25" s="2">
        <f t="shared" si="0"/>
        <v>0</v>
      </c>
      <c r="I25" s="2">
        <f t="shared" si="0"/>
        <v>0.006300204756654591</v>
      </c>
      <c r="J25" s="3">
        <f t="shared" si="0"/>
        <v>0</v>
      </c>
    </row>
    <row r="26" spans="1:10" ht="6.75" customHeight="1">
      <c r="A26" s="7"/>
      <c r="B26" s="16"/>
      <c r="C26" s="6"/>
      <c r="D26" s="6"/>
      <c r="E26" s="6"/>
      <c r="F26" s="6"/>
      <c r="G26" s="2"/>
      <c r="H26" s="2"/>
      <c r="I26" s="2"/>
      <c r="J26" s="3"/>
    </row>
    <row r="27" spans="1:10" ht="16.5" customHeight="1">
      <c r="A27" s="7"/>
      <c r="B27" s="43" t="s">
        <v>10</v>
      </c>
      <c r="C27" s="6">
        <f>SUM(C15:C25)</f>
        <v>1822</v>
      </c>
      <c r="D27" s="6">
        <f>SUM(D15:D25)</f>
        <v>1496</v>
      </c>
      <c r="E27" s="6">
        <f>SUM(E15:E25)</f>
        <v>279</v>
      </c>
      <c r="F27" s="6">
        <f>SUM(F15:F25)</f>
        <v>47</v>
      </c>
      <c r="G27" s="2">
        <f aca="true" t="shared" si="2" ref="G27:J32">C27/$C$9*100</f>
        <v>5.739486533312332</v>
      </c>
      <c r="H27" s="2">
        <f t="shared" si="2"/>
        <v>4.712553157977634</v>
      </c>
      <c r="I27" s="2">
        <f t="shared" si="2"/>
        <v>0.8788785635533154</v>
      </c>
      <c r="J27" s="3">
        <f t="shared" si="2"/>
        <v>0.14805481178138288</v>
      </c>
    </row>
    <row r="28" spans="1:10" ht="16.5" customHeight="1">
      <c r="A28" s="7"/>
      <c r="B28" s="16" t="s">
        <v>11</v>
      </c>
      <c r="C28" s="6">
        <f>SUM(C20:C25)</f>
        <v>629</v>
      </c>
      <c r="D28" s="6">
        <f>SUM(D20:D25)</f>
        <v>497</v>
      </c>
      <c r="E28" s="6">
        <f>SUM(E20:E25)</f>
        <v>112</v>
      </c>
      <c r="F28" s="6">
        <f>SUM(F20:F25)</f>
        <v>20</v>
      </c>
      <c r="G28" s="2">
        <f t="shared" si="2"/>
        <v>1.981414395967869</v>
      </c>
      <c r="H28" s="2">
        <f t="shared" si="2"/>
        <v>1.565600882028666</v>
      </c>
      <c r="I28" s="2">
        <f t="shared" si="2"/>
        <v>0.35281146637265715</v>
      </c>
      <c r="J28" s="3">
        <f t="shared" si="2"/>
        <v>0.06300204756654591</v>
      </c>
    </row>
    <row r="29" spans="1:10" ht="16.5" customHeight="1">
      <c r="A29" s="7"/>
      <c r="B29" s="16" t="s">
        <v>12</v>
      </c>
      <c r="C29" s="6">
        <f>SUM(C21:C25)</f>
        <v>218</v>
      </c>
      <c r="D29" s="6">
        <f>SUM(D21:D25)</f>
        <v>166</v>
      </c>
      <c r="E29" s="6">
        <f>SUM(E21:E25)</f>
        <v>44</v>
      </c>
      <c r="F29" s="6">
        <f>SUM(F21:F25)</f>
        <v>8</v>
      </c>
      <c r="G29" s="2">
        <f t="shared" si="2"/>
        <v>0.6867223184753505</v>
      </c>
      <c r="H29" s="2">
        <f t="shared" si="2"/>
        <v>0.522916994802331</v>
      </c>
      <c r="I29" s="2">
        <f t="shared" si="2"/>
        <v>0.138604504646401</v>
      </c>
      <c r="J29" s="3">
        <f t="shared" si="2"/>
        <v>0.025200819026618363</v>
      </c>
    </row>
    <row r="30" spans="1:10" ht="16.5" customHeight="1">
      <c r="A30" s="7"/>
      <c r="B30" s="16" t="s">
        <v>13</v>
      </c>
      <c r="C30" s="6">
        <f>SUM(C22:C25)</f>
        <v>47</v>
      </c>
      <c r="D30" s="6">
        <f>SUM(D22:D25)</f>
        <v>32</v>
      </c>
      <c r="E30" s="6">
        <f>SUM(E22:E25)</f>
        <v>13</v>
      </c>
      <c r="F30" s="6">
        <f>SUM(F22:F25)</f>
        <v>2</v>
      </c>
      <c r="G30" s="2">
        <f t="shared" si="2"/>
        <v>0.14805481178138288</v>
      </c>
      <c r="H30" s="2">
        <f t="shared" si="2"/>
        <v>0.10080327610647345</v>
      </c>
      <c r="I30" s="2">
        <f t="shared" si="2"/>
        <v>0.04095133091825485</v>
      </c>
      <c r="J30" s="3">
        <f t="shared" si="2"/>
        <v>0.006300204756654591</v>
      </c>
    </row>
    <row r="31" spans="1:10" ht="16.5" customHeight="1">
      <c r="A31" s="7"/>
      <c r="B31" s="16" t="s">
        <v>14</v>
      </c>
      <c r="C31" s="6">
        <f>SUM(C23:C25)</f>
        <v>16</v>
      </c>
      <c r="D31" s="6">
        <f>SUM(D23:D25)</f>
        <v>9</v>
      </c>
      <c r="E31" s="6">
        <f>SUM(E23:E25)</f>
        <v>7</v>
      </c>
      <c r="F31" s="6">
        <f>SUM(F23:F25)</f>
        <v>0</v>
      </c>
      <c r="G31" s="2">
        <f t="shared" si="2"/>
        <v>0.050401638053236726</v>
      </c>
      <c r="H31" s="2">
        <f t="shared" si="2"/>
        <v>0.028350921404945658</v>
      </c>
      <c r="I31" s="2">
        <f t="shared" si="2"/>
        <v>0.02205071664829107</v>
      </c>
      <c r="J31" s="3">
        <f t="shared" si="2"/>
        <v>0</v>
      </c>
    </row>
    <row r="32" spans="1:10" ht="16.5" customHeight="1">
      <c r="A32" s="7"/>
      <c r="B32" s="16" t="s">
        <v>15</v>
      </c>
      <c r="C32" s="19">
        <f>SUM(C24:C25)</f>
        <v>4</v>
      </c>
      <c r="D32" s="6">
        <f>SUM(D24:D25)</f>
        <v>2</v>
      </c>
      <c r="E32" s="6">
        <f>SUM(E24:E25)</f>
        <v>2</v>
      </c>
      <c r="F32" s="6">
        <f>SUM(F24:F25)</f>
        <v>0</v>
      </c>
      <c r="G32" s="2">
        <f t="shared" si="2"/>
        <v>0.012600409513309182</v>
      </c>
      <c r="H32" s="2">
        <f t="shared" si="2"/>
        <v>0.006300204756654591</v>
      </c>
      <c r="I32" s="2">
        <f t="shared" si="2"/>
        <v>0.006300204756654591</v>
      </c>
      <c r="J32" s="3">
        <f t="shared" si="2"/>
        <v>0</v>
      </c>
    </row>
    <row r="33" spans="1:10" ht="6.75" customHeight="1">
      <c r="A33" s="7"/>
      <c r="B33" s="16"/>
      <c r="C33" s="6"/>
      <c r="D33" s="6"/>
      <c r="E33" s="6"/>
      <c r="F33" s="6"/>
      <c r="G33" s="2"/>
      <c r="H33" s="2"/>
      <c r="I33" s="2"/>
      <c r="J33" s="3"/>
    </row>
    <row r="34" spans="1:10" ht="15" customHeight="1">
      <c r="A34" s="7"/>
      <c r="B34" s="44" t="s">
        <v>26</v>
      </c>
      <c r="C34" s="6">
        <f>D34+E34+F34</f>
        <v>31200</v>
      </c>
      <c r="D34" s="6">
        <v>23579</v>
      </c>
      <c r="E34" s="6">
        <v>5234</v>
      </c>
      <c r="F34" s="6">
        <v>2387</v>
      </c>
      <c r="G34" s="2">
        <f aca="true" t="shared" si="3" ref="G34:J37">C34/$C$9*100</f>
        <v>98.28319420381162</v>
      </c>
      <c r="H34" s="2">
        <f t="shared" si="3"/>
        <v>74.27626397857931</v>
      </c>
      <c r="I34" s="2">
        <f t="shared" si="3"/>
        <v>16.487635848165066</v>
      </c>
      <c r="J34" s="3">
        <f t="shared" si="3"/>
        <v>7.519294377067255</v>
      </c>
    </row>
    <row r="35" spans="1:10" ht="15">
      <c r="A35" s="7"/>
      <c r="B35" s="16" t="s">
        <v>27</v>
      </c>
      <c r="C35" s="6">
        <f>D35+E35+F35</f>
        <v>498</v>
      </c>
      <c r="D35" s="6">
        <v>397</v>
      </c>
      <c r="E35" s="6">
        <v>85</v>
      </c>
      <c r="F35" s="6">
        <v>16</v>
      </c>
      <c r="G35" s="2">
        <f t="shared" si="3"/>
        <v>1.5687509844069931</v>
      </c>
      <c r="H35" s="2">
        <f t="shared" si="3"/>
        <v>1.2505906441959365</v>
      </c>
      <c r="I35" s="2">
        <f t="shared" si="3"/>
        <v>0.26775870215782016</v>
      </c>
      <c r="J35" s="3">
        <f t="shared" si="3"/>
        <v>0.050401638053236726</v>
      </c>
    </row>
    <row r="36" spans="1:10" ht="15">
      <c r="A36" s="7"/>
      <c r="B36" s="16" t="s">
        <v>28</v>
      </c>
      <c r="C36" s="6">
        <f>D36+E36+F36</f>
        <v>31</v>
      </c>
      <c r="D36" s="6">
        <v>23</v>
      </c>
      <c r="E36" s="6">
        <v>6</v>
      </c>
      <c r="F36" s="6">
        <v>2</v>
      </c>
      <c r="G36" s="2">
        <f t="shared" si="3"/>
        <v>0.09765317372814616</v>
      </c>
      <c r="H36" s="2">
        <f t="shared" si="3"/>
        <v>0.0724523547015278</v>
      </c>
      <c r="I36" s="2">
        <f t="shared" si="3"/>
        <v>0.018900614269963777</v>
      </c>
      <c r="J36" s="3">
        <f t="shared" si="3"/>
        <v>0.006300204756654591</v>
      </c>
    </row>
    <row r="37" spans="2:10" ht="15">
      <c r="B37" s="17" t="s">
        <v>29</v>
      </c>
      <c r="C37" s="18">
        <f>D37+E37+F37</f>
        <v>16</v>
      </c>
      <c r="D37" s="76">
        <v>9</v>
      </c>
      <c r="E37" s="76">
        <v>7</v>
      </c>
      <c r="F37" s="76">
        <v>0</v>
      </c>
      <c r="G37" s="4">
        <f t="shared" si="3"/>
        <v>0.050401638053236726</v>
      </c>
      <c r="H37" s="4">
        <f t="shared" si="3"/>
        <v>0.028350921404945658</v>
      </c>
      <c r="I37" s="4">
        <f t="shared" si="3"/>
        <v>0.02205071664829107</v>
      </c>
      <c r="J37" s="5">
        <f t="shared" si="3"/>
        <v>0</v>
      </c>
    </row>
    <row r="40" ht="12.75">
      <c r="C40" s="31"/>
    </row>
  </sheetData>
  <sheetProtection/>
  <mergeCells count="4">
    <mergeCell ref="B5:B7"/>
    <mergeCell ref="C5:J5"/>
    <mergeCell ref="C7:F7"/>
    <mergeCell ref="G7:J7"/>
  </mergeCells>
  <printOptions/>
  <pageMargins left="0.7" right="0.7" top="0.75" bottom="0.75" header="0.3" footer="0.3"/>
  <pageSetup horizontalDpi="600" verticalDpi="600" orientation="portrait" paperSize="9" r:id="rId1"/>
  <headerFooter>
    <oddFooter>&amp;CIII-1-15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Bureau, Ministry of Internal Affairs and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2015-04-06T09:01:45Z</cp:lastPrinted>
  <dcterms:created xsi:type="dcterms:W3CDTF">2009-05-05T14:52:36Z</dcterms:created>
  <dcterms:modified xsi:type="dcterms:W3CDTF">2015-08-17T01:40:40Z</dcterms:modified>
  <cp:category/>
  <cp:version/>
  <cp:contentType/>
  <cp:contentStatus/>
</cp:coreProperties>
</file>