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11-1-1" sheetId="1" r:id="rId1"/>
    <sheet name="Table 11-1-2" sheetId="2" r:id="rId2"/>
    <sheet name="Table 11-3" sheetId="3" r:id="rId3"/>
    <sheet name="Table 11-4-1" sheetId="4" r:id="rId4"/>
    <sheet name="Table 11-4-2" sheetId="5" r:id="rId5"/>
    <sheet name="Table 11-5" sheetId="6" r:id="rId6"/>
  </sheets>
  <definedNames>
    <definedName name="_xlnm.Print_Area" localSheetId="0">'Table 11-1-1'!$A$1:$I$38</definedName>
    <definedName name="_xlnm.Print_Area" localSheetId="2">'Table 11-3'!$A$1:$I$38</definedName>
    <definedName name="_xlnm.Print_Area" localSheetId="3">'Table 11-4-1'!$A$1:$T$40</definedName>
    <definedName name="_xlnm.Print_Area" localSheetId="4">'Table 11-4-2'!$U$1:$AN$40</definedName>
    <definedName name="_xlnm.Print_Area" localSheetId="5">'Table 11-5'!$A$1:$K$39</definedName>
  </definedNames>
  <calcPr fullCalcOnLoad="1"/>
</workbook>
</file>

<file path=xl/sharedStrings.xml><?xml version="1.0" encoding="utf-8"?>
<sst xmlns="http://schemas.openxmlformats.org/spreadsheetml/2006/main" count="445" uniqueCount="115">
  <si>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</si>
  <si>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</si>
  <si>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</si>
  <si>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</si>
  <si>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</si>
  <si>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</si>
  <si>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</si>
  <si>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</si>
  <si>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</si>
  <si>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</si>
  <si>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</si>
  <si>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</si>
  <si>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</si>
  <si>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</si>
  <si>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</si>
  <si>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</si>
  <si>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</si>
  <si>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</si>
  <si>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</si>
  <si>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</si>
  <si>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</si>
  <si>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</si>
  <si>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</si>
  <si>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</si>
  <si>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</si>
  <si>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</si>
  <si>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11-50</t>
  </si>
  <si>
    <t>51-100</t>
  </si>
  <si>
    <t>101 and over</t>
  </si>
  <si>
    <t>Registered</t>
  </si>
  <si>
    <t>Not Registered</t>
  </si>
  <si>
    <t>Others</t>
  </si>
  <si>
    <t>(1/2)</t>
  </si>
  <si>
    <t>(2/2)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</si>
  <si>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</si>
  <si>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</si>
  <si>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</si>
  <si>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</si>
  <si>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</si>
  <si>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</si>
  <si>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</si>
  <si>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Individual Proprietor</t>
  </si>
  <si>
    <t>General Partner- ship</t>
  </si>
  <si>
    <t>Limited Partner- ship</t>
  </si>
  <si>
    <t>Private Limited Company</t>
  </si>
  <si>
    <t>Public Limited Company</t>
  </si>
  <si>
    <t>Ownership</t>
  </si>
  <si>
    <t>Registered or not</t>
  </si>
  <si>
    <t>Subsidiary of a foreign company</t>
  </si>
  <si>
    <t>1) Commercial representative office of a foreign company</t>
  </si>
  <si>
    <t>(persons engaged)</t>
  </si>
  <si>
    <t>Sex of Persons Engaged</t>
  </si>
  <si>
    <t>2) "State-owned" includes "Autonomy-owned".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</si>
  <si>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</si>
  <si>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</si>
  <si>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</si>
  <si>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</si>
  <si>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</si>
  <si>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</si>
  <si>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</si>
  <si>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</si>
  <si>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</si>
  <si>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</si>
  <si>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</si>
  <si>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Rep. office of a foreign company 1)</t>
  </si>
  <si>
    <t>State- owned                 2)</t>
  </si>
  <si>
    <t>(1/2)</t>
  </si>
  <si>
    <t>(2/2)</t>
  </si>
  <si>
    <t xml:space="preserve">                   and Ownership - Cambodia (2011)</t>
  </si>
  <si>
    <t>Ownership</t>
  </si>
  <si>
    <t xml:space="preserve">Size of Persons Engaged </t>
  </si>
  <si>
    <t>Total</t>
  </si>
  <si>
    <t>Individual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</si>
  <si>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</si>
  <si>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</si>
  <si>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</si>
  <si>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</si>
  <si>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</si>
  <si>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</si>
  <si>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Rep. Office of a foreign company 1)</t>
  </si>
  <si>
    <t>Coopera- tive</t>
  </si>
  <si>
    <t>NGO</t>
  </si>
  <si>
    <t>Others</t>
  </si>
  <si>
    <t>Rep. office of a foreign company 1)</t>
  </si>
  <si>
    <t>State- owned                 2)</t>
  </si>
  <si>
    <t>(%)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</si>
  <si>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</si>
  <si>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</si>
  <si>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</si>
  <si>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</si>
  <si>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</si>
  <si>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</si>
  <si>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</si>
  <si>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</si>
  <si>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</si>
  <si>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</si>
  <si>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1) Commercial representative office of a foreign company</t>
  </si>
  <si>
    <t>2) "State-owned" includes "Autonomy-owned".</t>
  </si>
  <si>
    <t>-</t>
  </si>
  <si>
    <t xml:space="preserve">              and Ownership - Cambodia (2009)</t>
  </si>
  <si>
    <t>1) "Sole Proprietors" are included in "Individual Proprietors" in the above table.</t>
  </si>
  <si>
    <t>State- owned         2)</t>
  </si>
  <si>
    <t>Sole Proprietor    1)</t>
  </si>
  <si>
    <t xml:space="preserve">                    by Size of Persons Engaged and Ownership - Cambodia (2009)</t>
  </si>
  <si>
    <t xml:space="preserve">                    and Sex of Representative - Cambodia (2009)</t>
  </si>
  <si>
    <t xml:space="preserve">                 and Whether Registered at the Ministry of Commerce or Not - Cambodia (2009)</t>
  </si>
  <si>
    <t xml:space="preserve">                    and Ownership - Cambodia (2009)</t>
  </si>
  <si>
    <t xml:space="preserve">                 and Whether Head Office or Branch - Cambodia (2009)</t>
  </si>
  <si>
    <t xml:space="preserve">Table 11-1-1. Number of Persons Engaged except Street Businesses by Size of Persons Engaged </t>
  </si>
  <si>
    <t xml:space="preserve">Table 11-4-1. Number of Persons Engaged except Street Businesses by Size of Persons Engaged </t>
  </si>
  <si>
    <t xml:space="preserve">Table 11-4-2. Percent Distribution of Number of Persons Engaged except Street Businesses </t>
  </si>
  <si>
    <t xml:space="preserve">Table 11-5. Number of Persons Engaged except Street Businesses by Size of Persons Engaged </t>
  </si>
  <si>
    <t xml:space="preserve">Table 11-3. Number of Persons Engaged except Street Businesses by Size of Persons Engaged </t>
  </si>
  <si>
    <t xml:space="preserve">Table 11-1-2. Number of Persons Engaged except Street Businesses by Size of Persons Engaged </t>
  </si>
  <si>
    <t xml:space="preserve">                    and Sex of Persons Engaged - Cambodia (2009)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</si>
</sst>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</numFmts>
  <fonts count="43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 Unicode MS"/>
      <family val="3"/>
    </font>
    <font>
      <i/>
      <sz val="10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Arial Unicode MS"/>
      <family val="3"/>
    </font>
    <font>
      <i/>
      <sz val="10"/>
      <color rgb="FFFF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33" borderId="16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24" xfId="60" applyFont="1" applyFill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86" fontId="2" fillId="34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0" fontId="4" fillId="0" borderId="37" xfId="60" applyFont="1" applyFill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49" fontId="2" fillId="0" borderId="23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30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16" xfId="60" applyFont="1" applyFill="1" applyBorder="1" applyAlignment="1">
      <alignment horizontal="center" vertical="center" wrapText="1"/>
      <protection/>
    </xf>
    <xf numFmtId="186" fontId="2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left" vertical="center"/>
    </xf>
    <xf numFmtId="186" fontId="2" fillId="0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0" borderId="44" xfId="60" applyFont="1" applyFill="1" applyBorder="1" applyAlignment="1">
      <alignment horizontal="center" vertical="center"/>
      <protection/>
    </xf>
    <xf numFmtId="0" fontId="4" fillId="0" borderId="45" xfId="60" applyFont="1" applyFill="1" applyBorder="1" applyAlignment="1">
      <alignment horizontal="center" vertical="center"/>
      <protection/>
    </xf>
    <xf numFmtId="0" fontId="4" fillId="0" borderId="46" xfId="60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0" width="9.28125" style="1" customWidth="1"/>
    <col min="11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108</v>
      </c>
      <c r="C2" s="8"/>
      <c r="D2" s="8"/>
      <c r="E2" s="8"/>
      <c r="F2" s="8"/>
      <c r="G2" s="8"/>
      <c r="H2" s="8"/>
      <c r="I2" s="7"/>
      <c r="J2" s="7"/>
    </row>
    <row r="3" spans="1:10" ht="15" customHeight="1">
      <c r="A3" s="7"/>
      <c r="B3" s="8" t="s">
        <v>114</v>
      </c>
      <c r="C3" s="8"/>
      <c r="D3" s="8"/>
      <c r="E3" s="8"/>
      <c r="F3" s="8"/>
      <c r="G3" s="8"/>
      <c r="H3" s="8"/>
      <c r="I3" s="7"/>
      <c r="J3" s="7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7"/>
      <c r="J4" s="7"/>
    </row>
    <row r="5" spans="1:10" ht="15" customHeight="1">
      <c r="A5" s="7"/>
      <c r="B5" s="87" t="s">
        <v>5</v>
      </c>
      <c r="C5" s="90" t="s">
        <v>51</v>
      </c>
      <c r="D5" s="91"/>
      <c r="E5" s="91"/>
      <c r="F5" s="91"/>
      <c r="G5" s="91"/>
      <c r="H5" s="92"/>
      <c r="I5" s="7"/>
      <c r="J5" s="7"/>
    </row>
    <row r="6" spans="1:10" ht="29.25" customHeight="1">
      <c r="A6" s="7"/>
      <c r="B6" s="88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  <c r="J6" s="7"/>
    </row>
    <row r="7" spans="1:10" ht="15" customHeight="1">
      <c r="A7" s="7"/>
      <c r="B7" s="89"/>
      <c r="C7" s="13"/>
      <c r="D7" s="14" t="s">
        <v>50</v>
      </c>
      <c r="E7" s="15"/>
      <c r="F7" s="73"/>
      <c r="G7" s="60" t="s">
        <v>8</v>
      </c>
      <c r="H7" s="61"/>
      <c r="I7" s="7"/>
      <c r="J7" s="7"/>
    </row>
    <row r="8" spans="1:10" ht="6.75" customHeight="1">
      <c r="A8" s="7"/>
      <c r="B8" s="16"/>
      <c r="C8" s="6"/>
      <c r="D8" s="6"/>
      <c r="E8" s="6"/>
      <c r="F8" s="2"/>
      <c r="G8" s="2"/>
      <c r="H8" s="3"/>
      <c r="I8" s="7"/>
      <c r="J8" s="7"/>
    </row>
    <row r="9" spans="1:10" ht="15">
      <c r="A9" s="7"/>
      <c r="B9" s="16" t="s">
        <v>53</v>
      </c>
      <c r="C9" s="49">
        <f>SUM(C11:C25)</f>
        <v>1469712.0000000051</v>
      </c>
      <c r="D9" s="6">
        <f>SUM(D11:D25)</f>
        <v>626783.0000000009</v>
      </c>
      <c r="E9" s="6">
        <f>SUM(E11:E25)</f>
        <v>842929.0000000042</v>
      </c>
      <c r="F9" s="2">
        <f>C9/$C$9*100</f>
        <v>100</v>
      </c>
      <c r="G9" s="2">
        <f>D9/$C$9*100</f>
        <v>42.64665458266645</v>
      </c>
      <c r="H9" s="3">
        <f>E9/$C$9*100</f>
        <v>57.35334541733354</v>
      </c>
      <c r="I9" s="7"/>
      <c r="J9" s="7"/>
    </row>
    <row r="10" spans="1:10" ht="6.75" customHeight="1">
      <c r="A10" s="7"/>
      <c r="B10" s="16"/>
      <c r="C10" s="6"/>
      <c r="D10" s="6"/>
      <c r="E10" s="6"/>
      <c r="F10" s="2"/>
      <c r="G10" s="2"/>
      <c r="H10" s="3"/>
      <c r="I10" s="7"/>
      <c r="J10" s="7"/>
    </row>
    <row r="11" spans="1:10" ht="15">
      <c r="A11" s="7"/>
      <c r="B11" s="16" t="s">
        <v>9</v>
      </c>
      <c r="C11" s="6">
        <f aca="true" t="shared" si="0" ref="C11:C25">D11+E11</f>
        <v>112174.99999999975</v>
      </c>
      <c r="D11" s="6">
        <v>32514.999999999553</v>
      </c>
      <c r="E11" s="6">
        <v>79660.0000000002</v>
      </c>
      <c r="F11" s="2">
        <f aca="true" t="shared" si="1" ref="F11:F25">C11/$C$9*100</f>
        <v>7.6324477176480405</v>
      </c>
      <c r="G11" s="2">
        <f aca="true" t="shared" si="2" ref="G11:G25">D11/$C$9*100</f>
        <v>2.2123381995928075</v>
      </c>
      <c r="H11" s="3">
        <f aca="true" t="shared" si="3" ref="H11:H25">E11/$C$9*100</f>
        <v>5.4201095180552326</v>
      </c>
      <c r="I11" s="7"/>
      <c r="J11" s="7"/>
    </row>
    <row r="12" spans="1:10" ht="15">
      <c r="A12" s="7"/>
      <c r="B12" s="16">
        <v>2</v>
      </c>
      <c r="C12" s="6">
        <f t="shared" si="0"/>
        <v>298686.00000000506</v>
      </c>
      <c r="D12" s="6">
        <v>134926.00000000026</v>
      </c>
      <c r="E12" s="6">
        <v>163760.0000000048</v>
      </c>
      <c r="F12" s="2">
        <f t="shared" si="1"/>
        <v>20.322757111597646</v>
      </c>
      <c r="G12" s="2">
        <f t="shared" si="2"/>
        <v>9.180438072220937</v>
      </c>
      <c r="H12" s="3">
        <f t="shared" si="3"/>
        <v>11.142319039376709</v>
      </c>
      <c r="I12" s="7"/>
      <c r="J12" s="7"/>
    </row>
    <row r="13" spans="1:10" ht="15">
      <c r="A13" s="7"/>
      <c r="B13" s="16">
        <v>3</v>
      </c>
      <c r="C13" s="6">
        <f t="shared" si="0"/>
        <v>134013</v>
      </c>
      <c r="D13" s="6">
        <v>62162.00000000053</v>
      </c>
      <c r="E13" s="6">
        <v>71850.99999999948</v>
      </c>
      <c r="F13" s="2">
        <f t="shared" si="1"/>
        <v>9.118317058035828</v>
      </c>
      <c r="G13" s="2">
        <f t="shared" si="2"/>
        <v>4.229536126805818</v>
      </c>
      <c r="H13" s="3">
        <f t="shared" si="3"/>
        <v>4.888780931230011</v>
      </c>
      <c r="I13" s="7"/>
      <c r="J13" s="7"/>
    </row>
    <row r="14" spans="1:10" ht="15">
      <c r="A14" s="7"/>
      <c r="B14" s="16">
        <v>4</v>
      </c>
      <c r="C14" s="6">
        <f t="shared" si="0"/>
        <v>97355.99999999988</v>
      </c>
      <c r="D14" s="6">
        <v>50008.000000000124</v>
      </c>
      <c r="E14" s="6">
        <v>47347.99999999977</v>
      </c>
      <c r="F14" s="2">
        <f t="shared" si="1"/>
        <v>6.62415493647732</v>
      </c>
      <c r="G14" s="2">
        <f t="shared" si="2"/>
        <v>3.4025713881359034</v>
      </c>
      <c r="H14" s="3">
        <f t="shared" si="3"/>
        <v>3.2215835483414166</v>
      </c>
      <c r="I14" s="7"/>
      <c r="J14" s="7"/>
    </row>
    <row r="15" spans="1:10" ht="15">
      <c r="A15" s="7"/>
      <c r="B15" s="16" t="s">
        <v>54</v>
      </c>
      <c r="C15" s="6">
        <f t="shared" si="0"/>
        <v>72845</v>
      </c>
      <c r="D15" s="6">
        <v>38831.00000000016</v>
      </c>
      <c r="E15" s="6">
        <v>34013.99999999984</v>
      </c>
      <c r="F15" s="2">
        <f t="shared" si="1"/>
        <v>4.956413229258504</v>
      </c>
      <c r="G15" s="2">
        <f t="shared" si="2"/>
        <v>2.642082258292783</v>
      </c>
      <c r="H15" s="3">
        <f t="shared" si="3"/>
        <v>2.314330970965721</v>
      </c>
      <c r="I15" s="7"/>
      <c r="J15" s="7"/>
    </row>
    <row r="16" spans="1:10" ht="15">
      <c r="A16" s="7"/>
      <c r="B16" s="16" t="s">
        <v>55</v>
      </c>
      <c r="C16" s="6">
        <f t="shared" si="0"/>
        <v>50802</v>
      </c>
      <c r="D16" s="6">
        <v>28131.999999999924</v>
      </c>
      <c r="E16" s="6">
        <v>22670.000000000076</v>
      </c>
      <c r="F16" s="2">
        <f>C16/$C$9*100</f>
        <v>3.4565955779091295</v>
      </c>
      <c r="G16" s="2">
        <f t="shared" si="2"/>
        <v>1.9141165071796262</v>
      </c>
      <c r="H16" s="3">
        <f t="shared" si="3"/>
        <v>1.5424790707295033</v>
      </c>
      <c r="I16" s="7"/>
      <c r="J16" s="7"/>
    </row>
    <row r="17" spans="1:10" ht="15">
      <c r="A17" s="7"/>
      <c r="B17" s="16" t="s">
        <v>56</v>
      </c>
      <c r="C17" s="6">
        <f t="shared" si="0"/>
        <v>35028.00000000003</v>
      </c>
      <c r="D17" s="6">
        <v>20120.00000000005</v>
      </c>
      <c r="E17" s="6">
        <v>14907.999999999976</v>
      </c>
      <c r="F17" s="2">
        <f>C17/$C$9*100</f>
        <v>2.3833240798197135</v>
      </c>
      <c r="G17" s="2">
        <f t="shared" si="2"/>
        <v>1.3689756904754116</v>
      </c>
      <c r="H17" s="3">
        <f t="shared" si="3"/>
        <v>1.0143483893443017</v>
      </c>
      <c r="I17" s="7"/>
      <c r="J17" s="7"/>
    </row>
    <row r="18" spans="1:10" ht="15">
      <c r="A18" s="7"/>
      <c r="B18" s="16" t="s">
        <v>57</v>
      </c>
      <c r="C18" s="6">
        <f t="shared" si="0"/>
        <v>25911.999999999956</v>
      </c>
      <c r="D18" s="6">
        <v>15244.999999999989</v>
      </c>
      <c r="E18" s="6">
        <v>10666.999999999969</v>
      </c>
      <c r="F18" s="2">
        <f>C18/$C$9*100</f>
        <v>1.763066505546656</v>
      </c>
      <c r="G18" s="2">
        <f t="shared" si="2"/>
        <v>1.037278051754353</v>
      </c>
      <c r="H18" s="3">
        <f t="shared" si="3"/>
        <v>0.725788453792303</v>
      </c>
      <c r="I18" s="7"/>
      <c r="J18" s="7"/>
    </row>
    <row r="19" spans="1:10" ht="15">
      <c r="A19" s="7"/>
      <c r="B19" s="16" t="s">
        <v>58</v>
      </c>
      <c r="C19" s="6">
        <f t="shared" si="0"/>
        <v>16478.999999999993</v>
      </c>
      <c r="D19" s="6">
        <v>10021.99999999999</v>
      </c>
      <c r="E19" s="6">
        <v>6457.000000000002</v>
      </c>
      <c r="F19" s="2">
        <f>C19/$C$9*100</f>
        <v>1.1212400796890776</v>
      </c>
      <c r="G19" s="2">
        <f t="shared" si="2"/>
        <v>0.6819023046692111</v>
      </c>
      <c r="H19" s="3">
        <f t="shared" si="3"/>
        <v>0.4393377750198664</v>
      </c>
      <c r="I19" s="7"/>
      <c r="J19" s="7"/>
    </row>
    <row r="20" spans="1:10" ht="15">
      <c r="A20" s="7"/>
      <c r="B20" s="16" t="s">
        <v>0</v>
      </c>
      <c r="C20" s="6">
        <f t="shared" si="0"/>
        <v>105073.0000000004</v>
      </c>
      <c r="D20" s="6">
        <v>66635.0000000004</v>
      </c>
      <c r="E20" s="6">
        <v>38438</v>
      </c>
      <c r="F20" s="2">
        <f>C20/$C$9*100</f>
        <v>7.149223793505125</v>
      </c>
      <c r="G20" s="2">
        <f t="shared" si="2"/>
        <v>4.533881467933865</v>
      </c>
      <c r="H20" s="3">
        <f t="shared" si="3"/>
        <v>2.6153423255712593</v>
      </c>
      <c r="I20" s="7"/>
      <c r="J20" s="7"/>
    </row>
    <row r="21" spans="1:10" ht="15">
      <c r="A21" s="7"/>
      <c r="B21" s="16" t="s">
        <v>1</v>
      </c>
      <c r="C21" s="6">
        <f t="shared" si="0"/>
        <v>99431</v>
      </c>
      <c r="D21" s="6">
        <v>61091.99999999992</v>
      </c>
      <c r="E21" s="6">
        <v>38339.00000000007</v>
      </c>
      <c r="F21" s="2">
        <f t="shared" si="1"/>
        <v>6.765339059625264</v>
      </c>
      <c r="G21" s="2">
        <f t="shared" si="2"/>
        <v>4.156732747640334</v>
      </c>
      <c r="H21" s="3">
        <f t="shared" si="3"/>
        <v>2.608606311984929</v>
      </c>
      <c r="I21" s="7"/>
      <c r="J21" s="7"/>
    </row>
    <row r="22" spans="1:10" ht="15">
      <c r="A22" s="7"/>
      <c r="B22" s="16" t="s">
        <v>2</v>
      </c>
      <c r="C22" s="6">
        <f t="shared" si="0"/>
        <v>49146.99999999999</v>
      </c>
      <c r="D22" s="6">
        <v>29218.99999999998</v>
      </c>
      <c r="E22" s="6">
        <v>19928.00000000001</v>
      </c>
      <c r="F22" s="2">
        <f t="shared" si="1"/>
        <v>3.343988482097161</v>
      </c>
      <c r="G22" s="2">
        <f t="shared" si="2"/>
        <v>1.9880765755467655</v>
      </c>
      <c r="H22" s="3">
        <f t="shared" si="3"/>
        <v>1.355911906550395</v>
      </c>
      <c r="I22" s="7"/>
      <c r="J22" s="7"/>
    </row>
    <row r="23" spans="1:10" ht="15">
      <c r="A23" s="7"/>
      <c r="B23" s="16" t="s">
        <v>3</v>
      </c>
      <c r="C23" s="6">
        <f t="shared" si="0"/>
        <v>86513.99999999997</v>
      </c>
      <c r="D23" s="6">
        <v>40538.999999999956</v>
      </c>
      <c r="E23" s="6">
        <v>45975.000000000015</v>
      </c>
      <c r="F23" s="2">
        <f t="shared" si="1"/>
        <v>5.8864593879617</v>
      </c>
      <c r="G23" s="2">
        <f t="shared" si="2"/>
        <v>2.7582955027923712</v>
      </c>
      <c r="H23" s="3">
        <f t="shared" si="3"/>
        <v>3.128163885169329</v>
      </c>
      <c r="I23" s="7"/>
      <c r="J23" s="7"/>
    </row>
    <row r="24" spans="1:10" ht="15">
      <c r="A24" s="7"/>
      <c r="B24" s="16" t="s">
        <v>4</v>
      </c>
      <c r="C24" s="6">
        <f t="shared" si="0"/>
        <v>73689</v>
      </c>
      <c r="D24" s="6">
        <v>12192.999999999998</v>
      </c>
      <c r="E24" s="6">
        <v>61496</v>
      </c>
      <c r="F24" s="2">
        <f t="shared" si="1"/>
        <v>5.013839446095544</v>
      </c>
      <c r="G24" s="2">
        <f t="shared" si="2"/>
        <v>0.8296183197796545</v>
      </c>
      <c r="H24" s="3">
        <f t="shared" si="3"/>
        <v>4.184221126315889</v>
      </c>
      <c r="I24" s="7"/>
      <c r="J24" s="7"/>
    </row>
    <row r="25" spans="1:10" ht="15">
      <c r="A25" s="7"/>
      <c r="B25" s="16" t="s">
        <v>59</v>
      </c>
      <c r="C25" s="6">
        <f t="shared" si="0"/>
        <v>212562.00000000003</v>
      </c>
      <c r="D25" s="6">
        <v>25143.999999999996</v>
      </c>
      <c r="E25" s="6">
        <v>187418.00000000003</v>
      </c>
      <c r="F25" s="2">
        <f t="shared" si="1"/>
        <v>14.462833534733289</v>
      </c>
      <c r="G25" s="2">
        <f t="shared" si="2"/>
        <v>1.7108113698466032</v>
      </c>
      <c r="H25" s="3">
        <f t="shared" si="3"/>
        <v>12.752022164886684</v>
      </c>
      <c r="I25" s="7"/>
      <c r="J25" s="7"/>
    </row>
    <row r="26" spans="1:10" ht="6.75" customHeight="1">
      <c r="A26" s="7"/>
      <c r="B26" s="16"/>
      <c r="C26" s="6"/>
      <c r="D26" s="6"/>
      <c r="E26" s="6"/>
      <c r="F26" s="2"/>
      <c r="G26" s="2"/>
      <c r="H26" s="3"/>
      <c r="I26" s="7"/>
      <c r="J26" s="7"/>
    </row>
    <row r="27" spans="1:10" ht="16.5" customHeight="1">
      <c r="A27" s="7"/>
      <c r="B27" s="45" t="s">
        <v>10</v>
      </c>
      <c r="C27" s="6">
        <f>SUM(C15:C25)</f>
        <v>827482.0000000003</v>
      </c>
      <c r="D27" s="6">
        <f>SUM(D15:D25)</f>
        <v>347172.00000000035</v>
      </c>
      <c r="E27" s="6">
        <f>SUM(E15:E25)</f>
        <v>480310</v>
      </c>
      <c r="F27" s="2">
        <f aca="true" t="shared" si="4" ref="F27:H32">C27/$C$9*100</f>
        <v>56.30232317624117</v>
      </c>
      <c r="G27" s="2">
        <f t="shared" si="4"/>
        <v>23.621770795910976</v>
      </c>
      <c r="H27" s="3">
        <f t="shared" si="4"/>
        <v>32.68055238033018</v>
      </c>
      <c r="I27" s="7"/>
      <c r="J27" s="7"/>
    </row>
    <row r="28" spans="1:10" ht="16.5" customHeight="1">
      <c r="A28" s="7"/>
      <c r="B28" s="16" t="s">
        <v>11</v>
      </c>
      <c r="C28" s="6">
        <f>SUM(C20:C25)</f>
        <v>626416.0000000003</v>
      </c>
      <c r="D28" s="6">
        <f>SUM(D20:D25)</f>
        <v>234822.00000000023</v>
      </c>
      <c r="E28" s="6">
        <f>SUM(E20:E25)</f>
        <v>391594.0000000001</v>
      </c>
      <c r="F28" s="2">
        <f t="shared" si="4"/>
        <v>42.621683704018075</v>
      </c>
      <c r="G28" s="2">
        <f t="shared" si="4"/>
        <v>15.977415983539592</v>
      </c>
      <c r="H28" s="3">
        <f t="shared" si="4"/>
        <v>26.64426772047849</v>
      </c>
      <c r="I28" s="7"/>
      <c r="J28" s="7"/>
    </row>
    <row r="29" spans="1:10" ht="16.5" customHeight="1">
      <c r="A29" s="7"/>
      <c r="B29" s="16" t="s">
        <v>12</v>
      </c>
      <c r="C29" s="6">
        <f>SUM(C21:C25)</f>
        <v>521343</v>
      </c>
      <c r="D29" s="6">
        <f>SUM(D21:D25)</f>
        <v>168186.99999999985</v>
      </c>
      <c r="E29" s="6">
        <f>SUM(E21:E25)</f>
        <v>353156.0000000001</v>
      </c>
      <c r="F29" s="2">
        <f t="shared" si="4"/>
        <v>35.47245991051295</v>
      </c>
      <c r="G29" s="2">
        <f t="shared" si="4"/>
        <v>11.443534515605728</v>
      </c>
      <c r="H29" s="3">
        <f t="shared" si="4"/>
        <v>24.028925394907226</v>
      </c>
      <c r="I29" s="7"/>
      <c r="J29" s="7"/>
    </row>
    <row r="30" spans="1:10" ht="16.5" customHeight="1">
      <c r="A30" s="7"/>
      <c r="B30" s="16" t="s">
        <v>13</v>
      </c>
      <c r="C30" s="6">
        <f>SUM(C22:C25)</f>
        <v>421912</v>
      </c>
      <c r="D30" s="6">
        <f>SUM(D22:D25)</f>
        <v>107094.99999999994</v>
      </c>
      <c r="E30" s="6">
        <f>SUM(E22:E25)</f>
        <v>314817.00000000006</v>
      </c>
      <c r="F30" s="2">
        <f t="shared" si="4"/>
        <v>28.70712085088769</v>
      </c>
      <c r="G30" s="2">
        <f t="shared" si="4"/>
        <v>7.286801767965395</v>
      </c>
      <c r="H30" s="3">
        <f t="shared" si="4"/>
        <v>21.420319082922298</v>
      </c>
      <c r="I30" s="7"/>
      <c r="J30" s="7"/>
    </row>
    <row r="31" spans="1:10" ht="16.5" customHeight="1">
      <c r="A31" s="7"/>
      <c r="B31" s="16" t="s">
        <v>14</v>
      </c>
      <c r="C31" s="6">
        <f>SUM(C23:C25)</f>
        <v>372765</v>
      </c>
      <c r="D31" s="6">
        <f>SUM(D23:D25)</f>
        <v>77875.99999999996</v>
      </c>
      <c r="E31" s="6">
        <f>SUM(E23:E25)</f>
        <v>294889.00000000006</v>
      </c>
      <c r="F31" s="2">
        <f t="shared" si="4"/>
        <v>25.36313236879053</v>
      </c>
      <c r="G31" s="2">
        <f t="shared" si="4"/>
        <v>5.29872519241863</v>
      </c>
      <c r="H31" s="3">
        <f t="shared" si="4"/>
        <v>20.064407176371905</v>
      </c>
      <c r="I31" s="7"/>
      <c r="J31" s="7"/>
    </row>
    <row r="32" spans="1:10" ht="16.5" customHeight="1">
      <c r="A32" s="7"/>
      <c r="B32" s="16" t="s">
        <v>15</v>
      </c>
      <c r="C32" s="19">
        <f>SUM(C24:C25)</f>
        <v>286251</v>
      </c>
      <c r="D32" s="6">
        <f>SUM(D24:D25)</f>
        <v>37336.99999999999</v>
      </c>
      <c r="E32" s="6">
        <f>SUM(E24:E25)</f>
        <v>248914.00000000003</v>
      </c>
      <c r="F32" s="2">
        <f t="shared" si="4"/>
        <v>19.47667298082883</v>
      </c>
      <c r="G32" s="2">
        <f t="shared" si="4"/>
        <v>2.5404296896262575</v>
      </c>
      <c r="H32" s="3">
        <f t="shared" si="4"/>
        <v>16.936243291202572</v>
      </c>
      <c r="I32" s="7"/>
      <c r="J32" s="7"/>
    </row>
    <row r="33" spans="1:10" ht="6.75" customHeight="1">
      <c r="A33" s="7"/>
      <c r="B33" s="16"/>
      <c r="C33" s="6"/>
      <c r="D33" s="6"/>
      <c r="E33" s="6"/>
      <c r="F33" s="2"/>
      <c r="G33" s="2"/>
      <c r="H33" s="3"/>
      <c r="I33" s="7"/>
      <c r="J33" s="7"/>
    </row>
    <row r="34" spans="1:10" ht="15" customHeight="1">
      <c r="A34" s="7"/>
      <c r="B34" s="46" t="s">
        <v>60</v>
      </c>
      <c r="C34" s="6">
        <f>D34+E34</f>
        <v>866195.999999976</v>
      </c>
      <c r="D34" s="6">
        <v>405842.9999999906</v>
      </c>
      <c r="E34" s="6">
        <v>460352.9999999854</v>
      </c>
      <c r="F34" s="2">
        <f aca="true" t="shared" si="5" ref="F34:H37">C34/$C$9*100</f>
        <v>58.93644469120297</v>
      </c>
      <c r="G34" s="2">
        <f t="shared" si="5"/>
        <v>27.613777393121186</v>
      </c>
      <c r="H34" s="3">
        <f t="shared" si="5"/>
        <v>31.322667298081786</v>
      </c>
      <c r="I34" s="7"/>
      <c r="J34" s="7"/>
    </row>
    <row r="35" spans="1:10" ht="15">
      <c r="A35" s="7"/>
      <c r="B35" s="16" t="s">
        <v>61</v>
      </c>
      <c r="C35" s="6">
        <f>D35+E35</f>
        <v>186854.00000000017</v>
      </c>
      <c r="D35" s="6">
        <v>116843.00000000015</v>
      </c>
      <c r="E35" s="6">
        <v>70011.00000000001</v>
      </c>
      <c r="F35" s="2">
        <f t="shared" si="5"/>
        <v>12.713647299606965</v>
      </c>
      <c r="G35" s="2">
        <f t="shared" si="5"/>
        <v>7.950060964324966</v>
      </c>
      <c r="H35" s="3">
        <f t="shared" si="5"/>
        <v>4.763586335281999</v>
      </c>
      <c r="I35" s="7"/>
      <c r="J35" s="7"/>
    </row>
    <row r="36" spans="1:10" ht="15">
      <c r="A36" s="7"/>
      <c r="B36" s="16" t="s">
        <v>62</v>
      </c>
      <c r="C36" s="6">
        <f>D36+E36</f>
        <v>46597</v>
      </c>
      <c r="D36" s="6">
        <v>27479.99999999999</v>
      </c>
      <c r="E36" s="6">
        <v>19117.00000000001</v>
      </c>
      <c r="F36" s="2">
        <f t="shared" si="5"/>
        <v>3.1704851018430715</v>
      </c>
      <c r="G36" s="2">
        <f t="shared" si="5"/>
        <v>1.8697540742676044</v>
      </c>
      <c r="H36" s="3">
        <f t="shared" si="5"/>
        <v>1.3007310275754669</v>
      </c>
      <c r="I36" s="7"/>
      <c r="J36" s="7"/>
    </row>
    <row r="37" spans="2:8" ht="15">
      <c r="B37" s="17" t="s">
        <v>63</v>
      </c>
      <c r="C37" s="18">
        <f>D37+E37</f>
        <v>370064.9999999998</v>
      </c>
      <c r="D37" s="75">
        <v>76617.00000000004</v>
      </c>
      <c r="E37" s="75">
        <v>293447.99999999977</v>
      </c>
      <c r="F37" s="4">
        <f t="shared" si="5"/>
        <v>25.17942290734501</v>
      </c>
      <c r="G37" s="4">
        <f t="shared" si="5"/>
        <v>5.213062150952008</v>
      </c>
      <c r="H37" s="5">
        <f t="shared" si="5"/>
        <v>19.966360756393005</v>
      </c>
    </row>
  </sheetData>
  <sheetProtection/>
  <mergeCells count="2"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MS,標準"VI-1-3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 t="s">
        <v>113</v>
      </c>
      <c r="C2" s="8"/>
      <c r="D2" s="8"/>
      <c r="E2" s="8"/>
      <c r="F2" s="8"/>
      <c r="G2" s="8"/>
      <c r="H2" s="8"/>
      <c r="I2" s="7"/>
    </row>
    <row r="3" spans="1:9" ht="15" customHeight="1">
      <c r="A3" s="7"/>
      <c r="B3" s="8" t="s">
        <v>104</v>
      </c>
      <c r="C3" s="8"/>
      <c r="D3" s="8"/>
      <c r="E3" s="8"/>
      <c r="F3" s="8"/>
      <c r="G3" s="8"/>
      <c r="H3" s="8"/>
      <c r="I3" s="7"/>
    </row>
    <row r="4" spans="1:9" ht="15" customHeight="1">
      <c r="A4" s="7"/>
      <c r="B4" s="8"/>
      <c r="C4" s="8"/>
      <c r="D4" s="8"/>
      <c r="E4" s="8"/>
      <c r="F4" s="8"/>
      <c r="G4" s="8"/>
      <c r="H4" s="8"/>
      <c r="I4" s="7"/>
    </row>
    <row r="5" spans="1:9" ht="15" customHeight="1">
      <c r="A5" s="7"/>
      <c r="B5" s="87" t="s">
        <v>5</v>
      </c>
      <c r="C5" s="90" t="s">
        <v>16</v>
      </c>
      <c r="D5" s="91"/>
      <c r="E5" s="91"/>
      <c r="F5" s="91"/>
      <c r="G5" s="91"/>
      <c r="H5" s="92"/>
      <c r="I5" s="7"/>
    </row>
    <row r="6" spans="1:9" ht="29.25" customHeight="1">
      <c r="A6" s="7"/>
      <c r="B6" s="88"/>
      <c r="C6" s="9" t="s">
        <v>17</v>
      </c>
      <c r="D6" s="10" t="s">
        <v>6</v>
      </c>
      <c r="E6" s="11" t="s">
        <v>7</v>
      </c>
      <c r="F6" s="12" t="s">
        <v>17</v>
      </c>
      <c r="G6" s="10" t="s">
        <v>6</v>
      </c>
      <c r="H6" s="11" t="s">
        <v>7</v>
      </c>
      <c r="I6" s="7"/>
    </row>
    <row r="7" spans="1:9" ht="15" customHeight="1">
      <c r="A7" s="7"/>
      <c r="B7" s="89"/>
      <c r="C7" s="13"/>
      <c r="D7" s="14" t="s">
        <v>50</v>
      </c>
      <c r="E7" s="15"/>
      <c r="F7" s="73"/>
      <c r="G7" s="47" t="s">
        <v>8</v>
      </c>
      <c r="H7" s="48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19</v>
      </c>
      <c r="C9" s="49">
        <f>SUM(C11:C25)</f>
        <v>1469712</v>
      </c>
      <c r="D9" s="6">
        <f>SUM(D11:D25)</f>
        <v>1033427.0000000001</v>
      </c>
      <c r="E9" s="6">
        <f>SUM(E11:E25)</f>
        <v>436285</v>
      </c>
      <c r="F9" s="2">
        <f>C9/$C$9*100</f>
        <v>100</v>
      </c>
      <c r="G9" s="2">
        <f>D9/$C$9*100</f>
        <v>70.31493244935064</v>
      </c>
      <c r="H9" s="3">
        <f>E9/$C$9*100</f>
        <v>29.68506755064938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112175</v>
      </c>
      <c r="D11" s="6">
        <v>32515</v>
      </c>
      <c r="E11" s="6">
        <v>79660</v>
      </c>
      <c r="F11" s="2">
        <f aca="true" t="shared" si="0" ref="F11:H25">C11/$C$9*100</f>
        <v>7.632447717648083</v>
      </c>
      <c r="G11" s="2">
        <f t="shared" si="0"/>
        <v>2.2123381995928457</v>
      </c>
      <c r="H11" s="3">
        <f t="shared" si="0"/>
        <v>5.420109518055238</v>
      </c>
      <c r="I11" s="7"/>
    </row>
    <row r="12" spans="1:9" ht="15">
      <c r="A12" s="7"/>
      <c r="B12" s="16">
        <v>2</v>
      </c>
      <c r="C12" s="6">
        <f>D12+E12</f>
        <v>298686</v>
      </c>
      <c r="D12" s="6">
        <v>162018</v>
      </c>
      <c r="E12" s="6">
        <v>136668</v>
      </c>
      <c r="F12" s="2">
        <f t="shared" si="0"/>
        <v>20.322757111597376</v>
      </c>
      <c r="G12" s="2">
        <f t="shared" si="0"/>
        <v>11.02379241647343</v>
      </c>
      <c r="H12" s="3">
        <f t="shared" si="0"/>
        <v>9.298964695123942</v>
      </c>
      <c r="I12" s="7"/>
    </row>
    <row r="13" spans="1:9" ht="15">
      <c r="A13" s="7"/>
      <c r="B13" s="16">
        <v>3</v>
      </c>
      <c r="C13" s="6">
        <f>D13+E13</f>
        <v>134013</v>
      </c>
      <c r="D13" s="6">
        <v>74718</v>
      </c>
      <c r="E13" s="6">
        <v>59295</v>
      </c>
      <c r="F13" s="2">
        <f t="shared" si="0"/>
        <v>9.11831705803586</v>
      </c>
      <c r="G13" s="2">
        <f t="shared" si="0"/>
        <v>5.0838531630686825</v>
      </c>
      <c r="H13" s="3">
        <f t="shared" si="0"/>
        <v>4.034463894967177</v>
      </c>
      <c r="I13" s="7"/>
    </row>
    <row r="14" spans="1:9" ht="15">
      <c r="A14" s="7"/>
      <c r="B14" s="16">
        <v>4</v>
      </c>
      <c r="C14" s="6">
        <f aca="true" t="shared" si="1" ref="C14:C25">D14+E14</f>
        <v>97356</v>
      </c>
      <c r="D14" s="6">
        <v>62260</v>
      </c>
      <c r="E14" s="6">
        <v>35096</v>
      </c>
      <c r="F14" s="2">
        <f t="shared" si="0"/>
        <v>6.62415493647735</v>
      </c>
      <c r="G14" s="2">
        <f t="shared" si="0"/>
        <v>4.236204099850855</v>
      </c>
      <c r="H14" s="3">
        <f t="shared" si="0"/>
        <v>2.3879508366264957</v>
      </c>
      <c r="I14" s="7"/>
    </row>
    <row r="15" spans="1:9" ht="15">
      <c r="A15" s="7"/>
      <c r="B15" s="16" t="s">
        <v>20</v>
      </c>
      <c r="C15" s="6">
        <f t="shared" si="1"/>
        <v>72845</v>
      </c>
      <c r="D15" s="6">
        <v>48495</v>
      </c>
      <c r="E15" s="6">
        <v>24350</v>
      </c>
      <c r="F15" s="2">
        <f t="shared" si="0"/>
        <v>4.956413229258522</v>
      </c>
      <c r="G15" s="2">
        <f t="shared" si="0"/>
        <v>3.299626049185146</v>
      </c>
      <c r="H15" s="3">
        <f t="shared" si="0"/>
        <v>1.6567871800733749</v>
      </c>
      <c r="I15" s="7"/>
    </row>
    <row r="16" spans="1:9" ht="15">
      <c r="A16" s="7"/>
      <c r="B16" s="16" t="s">
        <v>21</v>
      </c>
      <c r="C16" s="6">
        <f t="shared" si="1"/>
        <v>50802</v>
      </c>
      <c r="D16" s="6">
        <v>34878</v>
      </c>
      <c r="E16" s="6">
        <v>15924</v>
      </c>
      <c r="F16" s="2">
        <f t="shared" si="0"/>
        <v>3.456595577909141</v>
      </c>
      <c r="G16" s="2">
        <f t="shared" si="0"/>
        <v>2.3731179986283024</v>
      </c>
      <c r="H16" s="3">
        <f t="shared" si="0"/>
        <v>1.0834775792808387</v>
      </c>
      <c r="I16" s="7"/>
    </row>
    <row r="17" spans="1:9" ht="15">
      <c r="A17" s="7"/>
      <c r="B17" s="16" t="s">
        <v>22</v>
      </c>
      <c r="C17" s="6">
        <f t="shared" si="1"/>
        <v>35028</v>
      </c>
      <c r="D17" s="6">
        <v>25592</v>
      </c>
      <c r="E17" s="6">
        <v>9436</v>
      </c>
      <c r="F17" s="2">
        <f t="shared" si="0"/>
        <v>2.3833240798197197</v>
      </c>
      <c r="G17" s="2">
        <f t="shared" si="0"/>
        <v>1.7412935323383085</v>
      </c>
      <c r="H17" s="3">
        <f t="shared" si="0"/>
        <v>0.6420305474814114</v>
      </c>
      <c r="I17" s="7"/>
    </row>
    <row r="18" spans="1:9" ht="15">
      <c r="A18" s="7"/>
      <c r="B18" s="16" t="s">
        <v>23</v>
      </c>
      <c r="C18" s="6">
        <f t="shared" si="1"/>
        <v>25912</v>
      </c>
      <c r="D18" s="6">
        <v>19336</v>
      </c>
      <c r="E18" s="6">
        <v>6576</v>
      </c>
      <c r="F18" s="2">
        <f t="shared" si="0"/>
        <v>1.7630665055466648</v>
      </c>
      <c r="G18" s="2">
        <f t="shared" si="0"/>
        <v>1.3156319061149395</v>
      </c>
      <c r="H18" s="3">
        <f t="shared" si="0"/>
        <v>0.44743459943172537</v>
      </c>
      <c r="I18" s="7"/>
    </row>
    <row r="19" spans="1:9" ht="15">
      <c r="A19" s="7"/>
      <c r="B19" s="16" t="s">
        <v>24</v>
      </c>
      <c r="C19" s="6">
        <f t="shared" si="1"/>
        <v>16479</v>
      </c>
      <c r="D19" s="6">
        <v>12816</v>
      </c>
      <c r="E19" s="6">
        <v>3663</v>
      </c>
      <c r="F19" s="2">
        <f t="shared" si="0"/>
        <v>1.121240079689082</v>
      </c>
      <c r="G19" s="2">
        <f t="shared" si="0"/>
        <v>0.8720075769946765</v>
      </c>
      <c r="H19" s="3">
        <f t="shared" si="0"/>
        <v>0.24923250269440542</v>
      </c>
      <c r="I19" s="7"/>
    </row>
    <row r="20" spans="1:9" ht="15">
      <c r="A20" s="7"/>
      <c r="B20" s="16" t="s">
        <v>0</v>
      </c>
      <c r="C20" s="6">
        <f t="shared" si="1"/>
        <v>105072.99999999996</v>
      </c>
      <c r="D20" s="6">
        <v>87755.99999999996</v>
      </c>
      <c r="E20" s="6">
        <v>17317</v>
      </c>
      <c r="F20" s="2">
        <f t="shared" si="0"/>
        <v>7.149223793505119</v>
      </c>
      <c r="G20" s="2">
        <f t="shared" si="0"/>
        <v>5.970965740226654</v>
      </c>
      <c r="H20" s="3">
        <f t="shared" si="0"/>
        <v>1.1782580532784654</v>
      </c>
      <c r="I20" s="7"/>
    </row>
    <row r="21" spans="1:9" ht="15">
      <c r="A21" s="7"/>
      <c r="B21" s="16" t="s">
        <v>1</v>
      </c>
      <c r="C21" s="6">
        <f t="shared" si="1"/>
        <v>99430.99999999997</v>
      </c>
      <c r="D21" s="6">
        <v>86925.99999999996</v>
      </c>
      <c r="E21" s="6">
        <v>12505.000000000007</v>
      </c>
      <c r="F21" s="2">
        <f t="shared" si="0"/>
        <v>6.765339059625284</v>
      </c>
      <c r="G21" s="2">
        <f t="shared" si="0"/>
        <v>5.914492090967479</v>
      </c>
      <c r="H21" s="3">
        <f t="shared" si="0"/>
        <v>0.8508469686578056</v>
      </c>
      <c r="I21" s="7"/>
    </row>
    <row r="22" spans="1:9" ht="15">
      <c r="A22" s="7"/>
      <c r="B22" s="16" t="s">
        <v>2</v>
      </c>
      <c r="C22" s="6">
        <f t="shared" si="1"/>
        <v>49147.000000000065</v>
      </c>
      <c r="D22" s="6">
        <v>43504.000000000065</v>
      </c>
      <c r="E22" s="6">
        <v>5643.000000000002</v>
      </c>
      <c r="F22" s="2">
        <f t="shared" si="0"/>
        <v>3.3439884820971773</v>
      </c>
      <c r="G22" s="2">
        <f t="shared" si="0"/>
        <v>2.960035707676066</v>
      </c>
      <c r="H22" s="3">
        <f t="shared" si="0"/>
        <v>0.3839527744211112</v>
      </c>
      <c r="I22" s="7"/>
    </row>
    <row r="23" spans="1:9" ht="15">
      <c r="A23" s="7"/>
      <c r="B23" s="16" t="s">
        <v>3</v>
      </c>
      <c r="C23" s="6">
        <f t="shared" si="1"/>
        <v>86513.99999999997</v>
      </c>
      <c r="D23" s="6">
        <v>78947.99999999997</v>
      </c>
      <c r="E23" s="6">
        <v>7565.999999999999</v>
      </c>
      <c r="F23" s="2">
        <f t="shared" si="0"/>
        <v>5.886459387961721</v>
      </c>
      <c r="G23" s="2">
        <f t="shared" si="0"/>
        <v>5.371664652666643</v>
      </c>
      <c r="H23" s="3">
        <f t="shared" si="0"/>
        <v>0.5147947352950781</v>
      </c>
      <c r="I23" s="7"/>
    </row>
    <row r="24" spans="1:9" ht="15">
      <c r="A24" s="7"/>
      <c r="B24" s="16" t="s">
        <v>4</v>
      </c>
      <c r="C24" s="6">
        <f t="shared" si="1"/>
        <v>73688.99999999999</v>
      </c>
      <c r="D24" s="6">
        <v>67263.99999999999</v>
      </c>
      <c r="E24" s="6">
        <v>6425</v>
      </c>
      <c r="F24" s="2">
        <f t="shared" si="0"/>
        <v>5.01383944609556</v>
      </c>
      <c r="G24" s="2">
        <f t="shared" si="0"/>
        <v>4.5766789683965285</v>
      </c>
      <c r="H24" s="3">
        <f t="shared" si="0"/>
        <v>0.4371604776990322</v>
      </c>
      <c r="I24" s="7"/>
    </row>
    <row r="25" spans="1:9" ht="15">
      <c r="A25" s="7"/>
      <c r="B25" s="16" t="s">
        <v>18</v>
      </c>
      <c r="C25" s="6">
        <f t="shared" si="1"/>
        <v>212562.00000000003</v>
      </c>
      <c r="D25" s="6">
        <v>196401.00000000003</v>
      </c>
      <c r="E25" s="6">
        <v>16161</v>
      </c>
      <c r="F25" s="2">
        <f t="shared" si="0"/>
        <v>14.462833534733338</v>
      </c>
      <c r="G25" s="2">
        <f t="shared" si="0"/>
        <v>13.36323034717006</v>
      </c>
      <c r="H25" s="3">
        <f t="shared" si="0"/>
        <v>1.0996031875632777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5" t="s">
        <v>10</v>
      </c>
      <c r="C27" s="6">
        <f>SUM(C15:C25)</f>
        <v>827481.9999999999</v>
      </c>
      <c r="D27" s="6">
        <f>SUM(D15:D25)</f>
        <v>701915.9999999999</v>
      </c>
      <c r="E27" s="6">
        <f>SUM(E15:E25)</f>
        <v>125566</v>
      </c>
      <c r="F27" s="2">
        <f aca="true" t="shared" si="2" ref="F27:H32">C27/$C$9*100</f>
        <v>56.30232317624132</v>
      </c>
      <c r="G27" s="2">
        <f t="shared" si="2"/>
        <v>47.7587445703648</v>
      </c>
      <c r="H27" s="3">
        <f t="shared" si="2"/>
        <v>8.543578605876526</v>
      </c>
      <c r="I27" s="7"/>
    </row>
    <row r="28" spans="1:9" ht="16.5" customHeight="1">
      <c r="A28" s="7"/>
      <c r="B28" s="16" t="s">
        <v>11</v>
      </c>
      <c r="C28" s="6">
        <f>SUM(C20:C25)</f>
        <v>626416</v>
      </c>
      <c r="D28" s="6">
        <f>SUM(D20:D25)</f>
        <v>560799</v>
      </c>
      <c r="E28" s="6">
        <f>SUM(E20:E25)</f>
        <v>65617</v>
      </c>
      <c r="F28" s="2">
        <f t="shared" si="2"/>
        <v>42.6216837040182</v>
      </c>
      <c r="G28" s="2">
        <f t="shared" si="2"/>
        <v>38.157067507103434</v>
      </c>
      <c r="H28" s="3">
        <f t="shared" si="2"/>
        <v>4.464616196914769</v>
      </c>
      <c r="I28" s="7"/>
    </row>
    <row r="29" spans="1:9" ht="16.5" customHeight="1">
      <c r="A29" s="7"/>
      <c r="B29" s="16" t="s">
        <v>12</v>
      </c>
      <c r="C29" s="6">
        <f>SUM(C21:C25)</f>
        <v>521343</v>
      </c>
      <c r="D29" s="6">
        <f>SUM(D21:D25)</f>
        <v>473043</v>
      </c>
      <c r="E29" s="6">
        <f>SUM(E21:E25)</f>
        <v>48300.00000000001</v>
      </c>
      <c r="F29" s="2">
        <f t="shared" si="2"/>
        <v>35.47245991051308</v>
      </c>
      <c r="G29" s="2">
        <f t="shared" si="2"/>
        <v>32.186101766876774</v>
      </c>
      <c r="H29" s="3">
        <f t="shared" si="2"/>
        <v>3.2863581436363045</v>
      </c>
      <c r="I29" s="7"/>
    </row>
    <row r="30" spans="1:9" ht="16.5" customHeight="1">
      <c r="A30" s="7"/>
      <c r="B30" s="16" t="s">
        <v>13</v>
      </c>
      <c r="C30" s="6">
        <f>SUM(C22:C25)</f>
        <v>421912</v>
      </c>
      <c r="D30" s="6">
        <f>SUM(D22:D25)</f>
        <v>386117</v>
      </c>
      <c r="E30" s="6">
        <f>SUM(E22:E25)</f>
        <v>35795</v>
      </c>
      <c r="F30" s="2">
        <f t="shared" si="2"/>
        <v>28.70712085088779</v>
      </c>
      <c r="G30" s="2">
        <f t="shared" si="2"/>
        <v>26.271609675909296</v>
      </c>
      <c r="H30" s="3">
        <f t="shared" si="2"/>
        <v>2.4355111749784992</v>
      </c>
      <c r="I30" s="7"/>
    </row>
    <row r="31" spans="1:9" ht="16.5" customHeight="1">
      <c r="A31" s="7"/>
      <c r="B31" s="16" t="s">
        <v>14</v>
      </c>
      <c r="C31" s="6">
        <f>SUM(C23:C25)</f>
        <v>372765</v>
      </c>
      <c r="D31" s="6">
        <f>SUM(D23:D25)</f>
        <v>342613</v>
      </c>
      <c r="E31" s="6">
        <f>SUM(E23:E25)</f>
        <v>30152</v>
      </c>
      <c r="F31" s="2">
        <f t="shared" si="2"/>
        <v>25.36313236879062</v>
      </c>
      <c r="G31" s="2">
        <f t="shared" si="2"/>
        <v>23.311573968233233</v>
      </c>
      <c r="H31" s="3">
        <f t="shared" si="2"/>
        <v>2.051558400557388</v>
      </c>
      <c r="I31" s="7"/>
    </row>
    <row r="32" spans="1:9" ht="16.5" customHeight="1">
      <c r="A32" s="7"/>
      <c r="B32" s="16" t="s">
        <v>15</v>
      </c>
      <c r="C32" s="19">
        <f>SUM(C24:C25)</f>
        <v>286251</v>
      </c>
      <c r="D32" s="6">
        <f>SUM(D24:D25)</f>
        <v>263665</v>
      </c>
      <c r="E32" s="6">
        <f>SUM(E24:E25)</f>
        <v>22586</v>
      </c>
      <c r="F32" s="2">
        <f t="shared" si="2"/>
        <v>19.476672980828898</v>
      </c>
      <c r="G32" s="2">
        <f t="shared" si="2"/>
        <v>17.939909315566588</v>
      </c>
      <c r="H32" s="3">
        <f t="shared" si="2"/>
        <v>1.5367636652623098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6" t="s">
        <v>25</v>
      </c>
      <c r="C34" s="6">
        <f>D34+E34</f>
        <v>866195.999999999</v>
      </c>
      <c r="D34" s="6">
        <v>490498.000000002</v>
      </c>
      <c r="E34" s="6">
        <v>375697.999999997</v>
      </c>
      <c r="F34" s="2">
        <f aca="true" t="shared" si="3" ref="F34:H37">C34/$C$9*100</f>
        <v>58.936444691204734</v>
      </c>
      <c r="G34" s="2">
        <f t="shared" si="3"/>
        <v>33.37374941485148</v>
      </c>
      <c r="H34" s="3">
        <f t="shared" si="3"/>
        <v>25.56269527635326</v>
      </c>
      <c r="I34" s="7"/>
    </row>
    <row r="35" spans="1:9" ht="15">
      <c r="A35" s="7"/>
      <c r="B35" s="16" t="s">
        <v>26</v>
      </c>
      <c r="C35" s="6">
        <f>D35+E35</f>
        <v>186854.0000000005</v>
      </c>
      <c r="D35" s="6">
        <v>161262.00000000052</v>
      </c>
      <c r="E35" s="6">
        <v>25591.99999999998</v>
      </c>
      <c r="F35" s="2">
        <f t="shared" si="3"/>
        <v>12.71364729960703</v>
      </c>
      <c r="G35" s="2">
        <f t="shared" si="3"/>
        <v>10.972353767268725</v>
      </c>
      <c r="H35" s="3">
        <f t="shared" si="3"/>
        <v>1.7412935323383072</v>
      </c>
      <c r="I35" s="7"/>
    </row>
    <row r="36" spans="1:9" ht="15">
      <c r="A36" s="7"/>
      <c r="B36" s="16" t="s">
        <v>27</v>
      </c>
      <c r="C36" s="6">
        <f>D36+E36</f>
        <v>46597.000000000015</v>
      </c>
      <c r="D36" s="6">
        <v>41254.000000000015</v>
      </c>
      <c r="E36" s="6">
        <v>5343</v>
      </c>
      <c r="F36" s="2">
        <f t="shared" si="3"/>
        <v>3.170485101843083</v>
      </c>
      <c r="G36" s="2">
        <f t="shared" si="3"/>
        <v>2.806944489804806</v>
      </c>
      <c r="H36" s="3">
        <f t="shared" si="3"/>
        <v>0.36354061203827687</v>
      </c>
      <c r="I36" s="7"/>
    </row>
    <row r="37" spans="2:8" ht="15">
      <c r="B37" s="17" t="s">
        <v>28</v>
      </c>
      <c r="C37" s="18">
        <f>D37+E37</f>
        <v>370064.9999999999</v>
      </c>
      <c r="D37" s="75">
        <v>340412.9999999999</v>
      </c>
      <c r="E37" s="75">
        <v>29651.999999999993</v>
      </c>
      <c r="F37" s="4">
        <f t="shared" si="3"/>
        <v>25.179422907345106</v>
      </c>
      <c r="G37" s="4">
        <f t="shared" si="3"/>
        <v>23.161884777425772</v>
      </c>
      <c r="H37" s="5">
        <f t="shared" si="3"/>
        <v>2.0175381299193305</v>
      </c>
    </row>
  </sheetData>
  <sheetProtection/>
  <mergeCells count="2">
    <mergeCell ref="B5:B7"/>
    <mergeCell ref="C5:H5"/>
  </mergeCells>
  <printOptions/>
  <pageMargins left="0.7" right="0.7" top="0.75" bottom="0.75" header="0.3" footer="0.3"/>
  <pageSetup horizontalDpi="600" verticalDpi="600" orientation="portrait" paperSize="9" r:id="rId1"/>
  <headerFooter>
    <oddFooter>&amp;CIV-1-4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8" width="10.7109375" style="1" customWidth="1"/>
    <col min="9" max="9" width="2.7109375" style="1" customWidth="1"/>
    <col min="10" max="16384" width="9.140625" style="1" customWidth="1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22" t="s">
        <v>112</v>
      </c>
      <c r="C2" s="22"/>
      <c r="D2" s="52"/>
      <c r="E2" s="52"/>
      <c r="F2" s="52"/>
      <c r="G2" s="52"/>
      <c r="H2" s="22"/>
      <c r="I2" s="22"/>
    </row>
    <row r="3" spans="1:9" ht="15" customHeight="1">
      <c r="A3" s="7"/>
      <c r="B3" s="22" t="s">
        <v>105</v>
      </c>
      <c r="C3" s="22"/>
      <c r="D3" s="52"/>
      <c r="E3" s="52"/>
      <c r="F3" s="52"/>
      <c r="G3" s="52"/>
      <c r="H3" s="22"/>
      <c r="I3" s="22"/>
    </row>
    <row r="4" spans="1:9" ht="15" customHeight="1">
      <c r="A4" s="7"/>
      <c r="B4" s="22"/>
      <c r="C4" s="22"/>
      <c r="D4" s="52"/>
      <c r="E4" s="52"/>
      <c r="F4" s="52"/>
      <c r="G4" s="52"/>
      <c r="H4" s="22"/>
      <c r="I4" s="22"/>
    </row>
    <row r="5" spans="1:9" ht="15" customHeight="1">
      <c r="A5" s="7"/>
      <c r="B5" s="27"/>
      <c r="C5" s="90" t="s">
        <v>47</v>
      </c>
      <c r="D5" s="91"/>
      <c r="E5" s="91"/>
      <c r="F5" s="91"/>
      <c r="G5" s="91"/>
      <c r="H5" s="92"/>
      <c r="I5" s="7"/>
    </row>
    <row r="6" spans="1:9" ht="29.25" customHeight="1">
      <c r="A6" s="7"/>
      <c r="B6" s="20" t="s">
        <v>5</v>
      </c>
      <c r="C6" s="23" t="s">
        <v>19</v>
      </c>
      <c r="D6" s="62" t="s">
        <v>29</v>
      </c>
      <c r="E6" s="63" t="s">
        <v>30</v>
      </c>
      <c r="F6" s="68" t="s">
        <v>19</v>
      </c>
      <c r="G6" s="62" t="s">
        <v>29</v>
      </c>
      <c r="H6" s="24" t="s">
        <v>30</v>
      </c>
      <c r="I6" s="7"/>
    </row>
    <row r="7" spans="1:9" ht="15" customHeight="1">
      <c r="A7" s="7"/>
      <c r="B7" s="21"/>
      <c r="C7" s="25"/>
      <c r="D7" s="64" t="s">
        <v>50</v>
      </c>
      <c r="E7" s="65"/>
      <c r="F7" s="66"/>
      <c r="G7" s="67" t="s">
        <v>8</v>
      </c>
      <c r="H7" s="26"/>
      <c r="I7" s="7"/>
    </row>
    <row r="8" spans="1:9" ht="6.75" customHeight="1">
      <c r="A8" s="7"/>
      <c r="B8" s="16"/>
      <c r="C8" s="6"/>
      <c r="D8" s="6"/>
      <c r="E8" s="6"/>
      <c r="F8" s="2"/>
      <c r="G8" s="2"/>
      <c r="H8" s="3"/>
      <c r="I8" s="7"/>
    </row>
    <row r="9" spans="1:9" ht="15">
      <c r="A9" s="7"/>
      <c r="B9" s="16" t="s">
        <v>53</v>
      </c>
      <c r="C9" s="6">
        <f>SUM(C11:C25)</f>
        <v>1469711.9999999998</v>
      </c>
      <c r="D9" s="6">
        <f>SUM(D11:D25)</f>
        <v>396086.00000000006</v>
      </c>
      <c r="E9" s="6">
        <f>SUM(E11:E25)</f>
        <v>1073625.9999999995</v>
      </c>
      <c r="F9" s="2">
        <f>C9/$C$9*100</f>
        <v>100</v>
      </c>
      <c r="G9" s="2">
        <f>D9/$C$9*100</f>
        <v>26.94990583189088</v>
      </c>
      <c r="H9" s="3">
        <f>E9/$C$9*100</f>
        <v>73.0500941681091</v>
      </c>
      <c r="I9" s="7"/>
    </row>
    <row r="10" spans="1:9" ht="6.75" customHeight="1">
      <c r="A10" s="7"/>
      <c r="B10" s="16"/>
      <c r="C10" s="6"/>
      <c r="D10" s="6"/>
      <c r="E10" s="6"/>
      <c r="F10" s="2"/>
      <c r="G10" s="2"/>
      <c r="H10" s="3"/>
      <c r="I10" s="7"/>
    </row>
    <row r="11" spans="1:9" ht="15">
      <c r="A11" s="7"/>
      <c r="B11" s="16" t="s">
        <v>9</v>
      </c>
      <c r="C11" s="6">
        <f>D11+E11</f>
        <v>112175</v>
      </c>
      <c r="D11" s="6">
        <v>922</v>
      </c>
      <c r="E11" s="6">
        <v>111253</v>
      </c>
      <c r="F11" s="2">
        <f aca="true" t="shared" si="0" ref="F11:H25">C11/$C$9*100</f>
        <v>7.632447717648085</v>
      </c>
      <c r="G11" s="2">
        <f t="shared" si="0"/>
        <v>0.06273337905657708</v>
      </c>
      <c r="H11" s="3">
        <f t="shared" si="0"/>
        <v>7.569714338591507</v>
      </c>
      <c r="I11" s="7"/>
    </row>
    <row r="12" spans="1:9" ht="15">
      <c r="A12" s="7"/>
      <c r="B12" s="16">
        <v>2</v>
      </c>
      <c r="C12" s="6">
        <f>D12+E12</f>
        <v>298686</v>
      </c>
      <c r="D12" s="6">
        <v>4050</v>
      </c>
      <c r="E12" s="6">
        <v>294636</v>
      </c>
      <c r="F12" s="2">
        <f t="shared" si="0"/>
        <v>20.32275711159738</v>
      </c>
      <c r="G12" s="2">
        <f t="shared" si="0"/>
        <v>0.27556419216826156</v>
      </c>
      <c r="H12" s="3">
        <f t="shared" si="0"/>
        <v>20.047192919429115</v>
      </c>
      <c r="I12" s="7"/>
    </row>
    <row r="13" spans="1:9" ht="15">
      <c r="A13" s="7"/>
      <c r="B13" s="16">
        <v>3</v>
      </c>
      <c r="C13" s="6">
        <f>D13+E13</f>
        <v>134013</v>
      </c>
      <c r="D13" s="6">
        <v>2286</v>
      </c>
      <c r="E13" s="6">
        <v>131727</v>
      </c>
      <c r="F13" s="2">
        <f t="shared" si="0"/>
        <v>9.118317058035862</v>
      </c>
      <c r="G13" s="2">
        <f t="shared" si="0"/>
        <v>0.15554067735719654</v>
      </c>
      <c r="H13" s="3">
        <f t="shared" si="0"/>
        <v>8.962776380678665</v>
      </c>
      <c r="I13" s="7"/>
    </row>
    <row r="14" spans="1:9" ht="15">
      <c r="A14" s="7"/>
      <c r="B14" s="16">
        <v>4</v>
      </c>
      <c r="C14" s="6">
        <f aca="true" t="shared" si="1" ref="C14:C25">D14+E14</f>
        <v>97356</v>
      </c>
      <c r="D14" s="6">
        <v>2556</v>
      </c>
      <c r="E14" s="6">
        <v>94800</v>
      </c>
      <c r="F14" s="2">
        <f t="shared" si="0"/>
        <v>6.6241549364773515</v>
      </c>
      <c r="G14" s="2">
        <f t="shared" si="0"/>
        <v>0.17391162350174733</v>
      </c>
      <c r="H14" s="3">
        <f t="shared" si="0"/>
        <v>6.450243312975604</v>
      </c>
      <c r="I14" s="7"/>
    </row>
    <row r="15" spans="1:9" ht="15">
      <c r="A15" s="7"/>
      <c r="B15" s="16" t="s">
        <v>54</v>
      </c>
      <c r="C15" s="6">
        <f t="shared" si="1"/>
        <v>72845</v>
      </c>
      <c r="D15" s="6">
        <v>3565</v>
      </c>
      <c r="E15" s="6">
        <v>69280</v>
      </c>
      <c r="F15" s="2">
        <f t="shared" si="0"/>
        <v>4.956413229258523</v>
      </c>
      <c r="G15" s="2">
        <f t="shared" si="0"/>
        <v>0.24256452964934633</v>
      </c>
      <c r="H15" s="3">
        <f t="shared" si="0"/>
        <v>4.7138486996091755</v>
      </c>
      <c r="I15" s="7"/>
    </row>
    <row r="16" spans="1:9" ht="15">
      <c r="A16" s="7"/>
      <c r="B16" s="16" t="s">
        <v>55</v>
      </c>
      <c r="C16" s="6">
        <f t="shared" si="1"/>
        <v>50802</v>
      </c>
      <c r="D16" s="6">
        <v>3024</v>
      </c>
      <c r="E16" s="6">
        <v>47778</v>
      </c>
      <c r="F16" s="2">
        <f t="shared" si="0"/>
        <v>3.456595577909142</v>
      </c>
      <c r="G16" s="2">
        <f t="shared" si="0"/>
        <v>0.20575459681896865</v>
      </c>
      <c r="H16" s="3">
        <f t="shared" si="0"/>
        <v>3.250840981090173</v>
      </c>
      <c r="I16" s="7"/>
    </row>
    <row r="17" spans="1:9" ht="15">
      <c r="A17" s="7"/>
      <c r="B17" s="16" t="s">
        <v>56</v>
      </c>
      <c r="C17" s="6">
        <f t="shared" si="1"/>
        <v>35028</v>
      </c>
      <c r="D17" s="6">
        <v>2394</v>
      </c>
      <c r="E17" s="6">
        <v>32634</v>
      </c>
      <c r="F17" s="2">
        <f t="shared" si="0"/>
        <v>2.38332407981972</v>
      </c>
      <c r="G17" s="2">
        <f>D17/$C$9*100</f>
        <v>0.16288905581501684</v>
      </c>
      <c r="H17" s="3">
        <f t="shared" si="0"/>
        <v>2.2204350240047033</v>
      </c>
      <c r="I17" s="7"/>
    </row>
    <row r="18" spans="1:9" ht="15">
      <c r="A18" s="7"/>
      <c r="B18" s="16" t="s">
        <v>57</v>
      </c>
      <c r="C18" s="6">
        <f t="shared" si="1"/>
        <v>25912</v>
      </c>
      <c r="D18" s="6">
        <v>2456</v>
      </c>
      <c r="E18" s="6">
        <v>23456</v>
      </c>
      <c r="F18" s="2">
        <f t="shared" si="0"/>
        <v>1.7630665055466652</v>
      </c>
      <c r="G18" s="2">
        <f t="shared" si="0"/>
        <v>0.1671075693741359</v>
      </c>
      <c r="H18" s="3">
        <f t="shared" si="0"/>
        <v>1.5959589361725293</v>
      </c>
      <c r="I18" s="7"/>
    </row>
    <row r="19" spans="1:9" ht="15">
      <c r="A19" s="7"/>
      <c r="B19" s="16" t="s">
        <v>58</v>
      </c>
      <c r="C19" s="6">
        <f t="shared" si="1"/>
        <v>16479</v>
      </c>
      <c r="D19" s="6">
        <v>1575</v>
      </c>
      <c r="E19" s="6">
        <v>14904</v>
      </c>
      <c r="F19" s="2">
        <f t="shared" si="0"/>
        <v>1.1212400796890822</v>
      </c>
      <c r="G19" s="2">
        <f t="shared" si="0"/>
        <v>0.10716385250987949</v>
      </c>
      <c r="H19" s="3">
        <f t="shared" si="0"/>
        <v>1.0140762271792025</v>
      </c>
      <c r="I19" s="7"/>
    </row>
    <row r="20" spans="1:9" ht="15">
      <c r="A20" s="7"/>
      <c r="B20" s="16" t="s">
        <v>0</v>
      </c>
      <c r="C20" s="6">
        <f t="shared" si="1"/>
        <v>105072.99999999981</v>
      </c>
      <c r="D20" s="6">
        <v>14712.999999999987</v>
      </c>
      <c r="E20" s="6">
        <v>90359.99999999983</v>
      </c>
      <c r="F20" s="2">
        <f t="shared" si="0"/>
        <v>7.149223793505111</v>
      </c>
      <c r="G20" s="2">
        <f t="shared" si="0"/>
        <v>1.0010804837954639</v>
      </c>
      <c r="H20" s="3">
        <f t="shared" si="0"/>
        <v>6.1481433097096465</v>
      </c>
      <c r="I20" s="7"/>
    </row>
    <row r="21" spans="1:9" ht="15">
      <c r="A21" s="7"/>
      <c r="B21" s="16" t="s">
        <v>1</v>
      </c>
      <c r="C21" s="6">
        <f t="shared" si="1"/>
        <v>99430.99999999991</v>
      </c>
      <c r="D21" s="6">
        <v>23581.999999999993</v>
      </c>
      <c r="E21" s="6">
        <v>75848.99999999993</v>
      </c>
      <c r="F21" s="2">
        <f t="shared" si="0"/>
        <v>6.765339059625282</v>
      </c>
      <c r="G21" s="2">
        <f t="shared" si="0"/>
        <v>1.604532044373319</v>
      </c>
      <c r="H21" s="3">
        <f t="shared" si="0"/>
        <v>5.160807015251963</v>
      </c>
      <c r="I21" s="7"/>
    </row>
    <row r="22" spans="1:9" ht="15">
      <c r="A22" s="7"/>
      <c r="B22" s="16" t="s">
        <v>2</v>
      </c>
      <c r="C22" s="6">
        <f t="shared" si="1"/>
        <v>49147.000000000015</v>
      </c>
      <c r="D22" s="6">
        <v>16669.00000000001</v>
      </c>
      <c r="E22" s="6">
        <v>32478</v>
      </c>
      <c r="F22" s="2">
        <f t="shared" si="0"/>
        <v>3.3439884820971746</v>
      </c>
      <c r="G22" s="2">
        <f t="shared" si="0"/>
        <v>1.1341677825315446</v>
      </c>
      <c r="H22" s="3">
        <f t="shared" si="0"/>
        <v>2.2098206995656295</v>
      </c>
      <c r="I22" s="7"/>
    </row>
    <row r="23" spans="1:9" ht="15">
      <c r="A23" s="7"/>
      <c r="B23" s="16" t="s">
        <v>3</v>
      </c>
      <c r="C23" s="6">
        <f t="shared" si="1"/>
        <v>86514</v>
      </c>
      <c r="D23" s="6">
        <v>46623.00000000001</v>
      </c>
      <c r="E23" s="6">
        <v>39890.99999999999</v>
      </c>
      <c r="F23" s="2">
        <f t="shared" si="0"/>
        <v>5.886459387961724</v>
      </c>
      <c r="G23" s="2">
        <f t="shared" si="0"/>
        <v>3.172254155916262</v>
      </c>
      <c r="H23" s="3">
        <f t="shared" si="0"/>
        <v>2.7142052320454617</v>
      </c>
      <c r="I23" s="7"/>
    </row>
    <row r="24" spans="1:9" ht="15">
      <c r="A24" s="7"/>
      <c r="B24" s="16" t="s">
        <v>4</v>
      </c>
      <c r="C24" s="6">
        <f t="shared" si="1"/>
        <v>73689.00000000003</v>
      </c>
      <c r="D24" s="6">
        <v>66804.00000000003</v>
      </c>
      <c r="E24" s="6">
        <v>6885.000000000001</v>
      </c>
      <c r="F24" s="2">
        <f t="shared" si="0"/>
        <v>5.013839446095565</v>
      </c>
      <c r="G24" s="2">
        <f t="shared" si="0"/>
        <v>4.54538031940952</v>
      </c>
      <c r="H24" s="3">
        <f t="shared" si="0"/>
        <v>0.4684591266860448</v>
      </c>
      <c r="I24" s="7"/>
    </row>
    <row r="25" spans="1:9" ht="15">
      <c r="A25" s="7"/>
      <c r="B25" s="16" t="s">
        <v>59</v>
      </c>
      <c r="C25" s="6">
        <f t="shared" si="1"/>
        <v>212562.00000000003</v>
      </c>
      <c r="D25" s="6">
        <v>204867.00000000003</v>
      </c>
      <c r="E25" s="6">
        <v>7695</v>
      </c>
      <c r="F25" s="2">
        <f t="shared" si="0"/>
        <v>14.46283353473334</v>
      </c>
      <c r="G25" s="2">
        <f t="shared" si="0"/>
        <v>13.939261569613642</v>
      </c>
      <c r="H25" s="3">
        <f t="shared" si="0"/>
        <v>0.5235719651196971</v>
      </c>
      <c r="I25" s="7"/>
    </row>
    <row r="26" spans="1:9" ht="6.75" customHeight="1">
      <c r="A26" s="7"/>
      <c r="B26" s="16"/>
      <c r="C26" s="6"/>
      <c r="D26" s="6"/>
      <c r="E26" s="6"/>
      <c r="F26" s="2"/>
      <c r="G26" s="2"/>
      <c r="H26" s="3"/>
      <c r="I26" s="7"/>
    </row>
    <row r="27" spans="1:9" ht="16.5" customHeight="1">
      <c r="A27" s="7"/>
      <c r="B27" s="45" t="s">
        <v>10</v>
      </c>
      <c r="C27" s="6">
        <f>SUM(C15:C25)</f>
        <v>827481.9999999998</v>
      </c>
      <c r="D27" s="6">
        <f>SUM(D15:D25)</f>
        <v>386272.00000000006</v>
      </c>
      <c r="E27" s="6">
        <f>SUM(E15:E25)</f>
        <v>441209.99999999977</v>
      </c>
      <c r="F27" s="2">
        <f aca="true" t="shared" si="2" ref="F27:H32">C27/$C$9*100</f>
        <v>56.30232317624132</v>
      </c>
      <c r="G27" s="2">
        <f t="shared" si="2"/>
        <v>26.282155959807103</v>
      </c>
      <c r="H27" s="3">
        <f t="shared" si="2"/>
        <v>30.020167216434228</v>
      </c>
      <c r="I27" s="7"/>
    </row>
    <row r="28" spans="1:9" ht="16.5" customHeight="1">
      <c r="A28" s="7"/>
      <c r="B28" s="16" t="s">
        <v>11</v>
      </c>
      <c r="C28" s="6">
        <f>SUM(C20:C25)</f>
        <v>626415.9999999998</v>
      </c>
      <c r="D28" s="6">
        <f>SUM(D20:D25)</f>
        <v>373258.00000000006</v>
      </c>
      <c r="E28" s="6">
        <f>SUM(E20:E25)</f>
        <v>253157.99999999977</v>
      </c>
      <c r="F28" s="2">
        <f t="shared" si="2"/>
        <v>42.621683704018196</v>
      </c>
      <c r="G28" s="2">
        <f t="shared" si="2"/>
        <v>25.39667635563975</v>
      </c>
      <c r="H28" s="3">
        <f t="shared" si="2"/>
        <v>17.225007348378448</v>
      </c>
      <c r="I28" s="7"/>
    </row>
    <row r="29" spans="1:9" ht="16.5" customHeight="1">
      <c r="A29" s="7"/>
      <c r="B29" s="16" t="s">
        <v>12</v>
      </c>
      <c r="C29" s="6">
        <f>SUM(C21:C25)</f>
        <v>521343</v>
      </c>
      <c r="D29" s="6">
        <f>SUM(D21:D25)</f>
        <v>358545.00000000006</v>
      </c>
      <c r="E29" s="6">
        <f>SUM(E21:E25)</f>
        <v>162797.9999999999</v>
      </c>
      <c r="F29" s="2">
        <f t="shared" si="2"/>
        <v>35.47245991051309</v>
      </c>
      <c r="G29" s="2">
        <f t="shared" si="2"/>
        <v>24.39559587184429</v>
      </c>
      <c r="H29" s="3">
        <f t="shared" si="2"/>
        <v>11.076864038668797</v>
      </c>
      <c r="I29" s="7"/>
    </row>
    <row r="30" spans="1:9" ht="16.5" customHeight="1">
      <c r="A30" s="7"/>
      <c r="B30" s="16" t="s">
        <v>13</v>
      </c>
      <c r="C30" s="6">
        <f>SUM(C22:C25)</f>
        <v>421912.00000000006</v>
      </c>
      <c r="D30" s="6">
        <f>SUM(D22:D25)</f>
        <v>334963.00000000006</v>
      </c>
      <c r="E30" s="6">
        <f>SUM(E22:E25)</f>
        <v>86949</v>
      </c>
      <c r="F30" s="2">
        <f t="shared" si="2"/>
        <v>28.7071208508878</v>
      </c>
      <c r="G30" s="2">
        <f t="shared" si="2"/>
        <v>22.791063827470968</v>
      </c>
      <c r="H30" s="3">
        <f t="shared" si="2"/>
        <v>5.916057023416833</v>
      </c>
      <c r="I30" s="7"/>
    </row>
    <row r="31" spans="1:9" ht="16.5" customHeight="1">
      <c r="A31" s="7"/>
      <c r="B31" s="16" t="s">
        <v>14</v>
      </c>
      <c r="C31" s="6">
        <f>SUM(C23:C25)</f>
        <v>372765.00000000006</v>
      </c>
      <c r="D31" s="6">
        <f>SUM(D23:D25)</f>
        <v>318294.00000000006</v>
      </c>
      <c r="E31" s="6">
        <f>SUM(E23:E25)</f>
        <v>54470.99999999999</v>
      </c>
      <c r="F31" s="2">
        <f t="shared" si="2"/>
        <v>25.36313236879063</v>
      </c>
      <c r="G31" s="2">
        <f t="shared" si="2"/>
        <v>21.656896044939426</v>
      </c>
      <c r="H31" s="3">
        <f t="shared" si="2"/>
        <v>3.7062363238512037</v>
      </c>
      <c r="I31" s="7"/>
    </row>
    <row r="32" spans="1:9" ht="16.5" customHeight="1">
      <c r="A32" s="7"/>
      <c r="B32" s="16" t="s">
        <v>15</v>
      </c>
      <c r="C32" s="19">
        <f>SUM(C24:C25)</f>
        <v>286251.00000000006</v>
      </c>
      <c r="D32" s="6">
        <f>SUM(D24:D25)</f>
        <v>271671.00000000006</v>
      </c>
      <c r="E32" s="6">
        <f>SUM(E24:E25)</f>
        <v>14580</v>
      </c>
      <c r="F32" s="2">
        <f t="shared" si="2"/>
        <v>19.476672980828905</v>
      </c>
      <c r="G32" s="2">
        <f t="shared" si="2"/>
        <v>18.484641889023163</v>
      </c>
      <c r="H32" s="3">
        <f t="shared" si="2"/>
        <v>0.9920310918057417</v>
      </c>
      <c r="I32" s="7"/>
    </row>
    <row r="33" spans="1:9" ht="6.75" customHeight="1">
      <c r="A33" s="7"/>
      <c r="B33" s="16"/>
      <c r="C33" s="6"/>
      <c r="D33" s="6"/>
      <c r="E33" s="6"/>
      <c r="F33" s="2"/>
      <c r="G33" s="2"/>
      <c r="H33" s="3"/>
      <c r="I33" s="7"/>
    </row>
    <row r="34" spans="1:9" ht="15" customHeight="1">
      <c r="A34" s="7"/>
      <c r="B34" s="46" t="s">
        <v>60</v>
      </c>
      <c r="C34" s="6">
        <f>D34+E34</f>
        <v>866195.9999999825</v>
      </c>
      <c r="D34" s="6">
        <v>25757.999999999945</v>
      </c>
      <c r="E34" s="6">
        <v>840437.9999999825</v>
      </c>
      <c r="F34" s="2">
        <f aca="true" t="shared" si="3" ref="F34:H37">C34/$C$9*100</f>
        <v>58.936444691203626</v>
      </c>
      <c r="G34" s="2">
        <f t="shared" si="3"/>
        <v>1.7525882621901399</v>
      </c>
      <c r="H34" s="3">
        <f t="shared" si="3"/>
        <v>57.18385642901348</v>
      </c>
      <c r="I34" s="7"/>
    </row>
    <row r="35" spans="1:9" ht="15">
      <c r="A35" s="7"/>
      <c r="B35" s="16" t="s">
        <v>61</v>
      </c>
      <c r="C35" s="6">
        <f>D35+E35</f>
        <v>186854.00000000012</v>
      </c>
      <c r="D35" s="6">
        <v>37315.00000000002</v>
      </c>
      <c r="E35" s="6">
        <v>149539.0000000001</v>
      </c>
      <c r="F35" s="2">
        <f t="shared" si="3"/>
        <v>12.71364729960701</v>
      </c>
      <c r="G35" s="2">
        <f t="shared" si="3"/>
        <v>2.538932797718194</v>
      </c>
      <c r="H35" s="3">
        <f t="shared" si="3"/>
        <v>10.174714501888813</v>
      </c>
      <c r="I35" s="7"/>
    </row>
    <row r="36" spans="1:9" ht="15">
      <c r="A36" s="7"/>
      <c r="B36" s="16" t="s">
        <v>62</v>
      </c>
      <c r="C36" s="6">
        <f>D36+E36</f>
        <v>46597.00000000001</v>
      </c>
      <c r="D36" s="6">
        <v>16318.999999999996</v>
      </c>
      <c r="E36" s="6">
        <v>30278.00000000001</v>
      </c>
      <c r="F36" s="2">
        <f t="shared" si="3"/>
        <v>3.170485101843083</v>
      </c>
      <c r="G36" s="2">
        <f t="shared" si="3"/>
        <v>1.1103535930849036</v>
      </c>
      <c r="H36" s="3">
        <f t="shared" si="3"/>
        <v>2.0601315087581793</v>
      </c>
      <c r="I36" s="7"/>
    </row>
    <row r="37" spans="2:8" ht="15">
      <c r="B37" s="17" t="s">
        <v>63</v>
      </c>
      <c r="C37" s="18">
        <f>D37+E37</f>
        <v>370064.9999999997</v>
      </c>
      <c r="D37" s="75">
        <v>316693.99999999965</v>
      </c>
      <c r="E37" s="75">
        <v>53371.00000000004</v>
      </c>
      <c r="F37" s="4">
        <f t="shared" si="3"/>
        <v>25.179422907345096</v>
      </c>
      <c r="G37" s="4">
        <f t="shared" si="3"/>
        <v>21.548031178897613</v>
      </c>
      <c r="H37" s="5">
        <f t="shared" si="3"/>
        <v>3.6313917284474813</v>
      </c>
    </row>
    <row r="39" ht="15">
      <c r="B39" s="74"/>
    </row>
  </sheetData>
  <sheetProtection/>
  <mergeCells count="1">
    <mergeCell ref="C5:H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MS,標準"IV-1-7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710937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1:21" ht="15" customHeight="1">
      <c r="A1" s="7"/>
      <c r="B1" s="7"/>
      <c r="C1" s="7"/>
      <c r="D1" s="7"/>
      <c r="E1" s="7"/>
      <c r="F1" s="7"/>
      <c r="I1" s="50" t="s">
        <v>32</v>
      </c>
      <c r="K1" s="7"/>
      <c r="L1" s="7"/>
      <c r="M1" s="7"/>
      <c r="N1" s="7"/>
      <c r="O1" s="7"/>
      <c r="P1" s="7"/>
      <c r="S1" s="51" t="s">
        <v>33</v>
      </c>
      <c r="U1" s="7"/>
    </row>
    <row r="2" spans="1:21" ht="15" customHeight="1">
      <c r="A2" s="7"/>
      <c r="B2" s="52" t="s">
        <v>109</v>
      </c>
      <c r="C2" s="52"/>
      <c r="D2" s="52"/>
      <c r="E2" s="52"/>
      <c r="F2" s="52"/>
      <c r="K2" s="7"/>
      <c r="L2" s="52" t="s">
        <v>109</v>
      </c>
      <c r="M2" s="52"/>
      <c r="N2" s="52"/>
      <c r="O2" s="52"/>
      <c r="P2" s="52"/>
      <c r="U2" s="7"/>
    </row>
    <row r="3" spans="1:21" ht="15" customHeight="1">
      <c r="A3" s="7"/>
      <c r="B3" s="52" t="s">
        <v>106</v>
      </c>
      <c r="C3" s="52"/>
      <c r="D3" s="52"/>
      <c r="E3" s="52"/>
      <c r="F3" s="52"/>
      <c r="K3" s="7"/>
      <c r="L3" s="52" t="s">
        <v>106</v>
      </c>
      <c r="M3" s="52"/>
      <c r="N3" s="52"/>
      <c r="O3" s="52"/>
      <c r="P3" s="52"/>
      <c r="U3" s="7"/>
    </row>
    <row r="4" spans="1:21" ht="15" customHeight="1">
      <c r="A4" s="7"/>
      <c r="B4" s="52"/>
      <c r="C4" s="52"/>
      <c r="D4" s="52"/>
      <c r="E4" s="52"/>
      <c r="F4" s="52"/>
      <c r="K4" s="7"/>
      <c r="L4" s="52"/>
      <c r="M4" s="52"/>
      <c r="N4" s="52"/>
      <c r="O4" s="52"/>
      <c r="P4" s="52"/>
      <c r="U4" s="7"/>
    </row>
    <row r="5" spans="1:21" ht="15" customHeight="1">
      <c r="A5" s="7"/>
      <c r="B5" s="27"/>
      <c r="C5" s="90" t="s">
        <v>46</v>
      </c>
      <c r="D5" s="91"/>
      <c r="E5" s="91"/>
      <c r="F5" s="91"/>
      <c r="G5" s="91"/>
      <c r="H5" s="91"/>
      <c r="I5" s="92"/>
      <c r="K5" s="7"/>
      <c r="L5" s="27"/>
      <c r="M5" s="90" t="s">
        <v>46</v>
      </c>
      <c r="N5" s="91"/>
      <c r="O5" s="91"/>
      <c r="P5" s="91"/>
      <c r="Q5" s="91"/>
      <c r="R5" s="91"/>
      <c r="S5" s="92"/>
      <c r="U5" s="7"/>
    </row>
    <row r="6" spans="1:21" ht="62.25" customHeight="1">
      <c r="A6" s="7"/>
      <c r="B6" s="20" t="s">
        <v>5</v>
      </c>
      <c r="C6" s="53" t="s">
        <v>19</v>
      </c>
      <c r="D6" s="54" t="s">
        <v>41</v>
      </c>
      <c r="E6" s="55" t="s">
        <v>102</v>
      </c>
      <c r="F6" s="35" t="s">
        <v>42</v>
      </c>
      <c r="G6" s="56" t="s">
        <v>43</v>
      </c>
      <c r="H6" s="56" t="s">
        <v>44</v>
      </c>
      <c r="I6" s="57" t="s">
        <v>45</v>
      </c>
      <c r="K6" s="7"/>
      <c r="L6" s="20" t="s">
        <v>5</v>
      </c>
      <c r="M6" s="53" t="s">
        <v>48</v>
      </c>
      <c r="N6" s="54" t="s">
        <v>36</v>
      </c>
      <c r="O6" s="55" t="s">
        <v>64</v>
      </c>
      <c r="P6" s="35" t="s">
        <v>34</v>
      </c>
      <c r="Q6" s="56" t="s">
        <v>65</v>
      </c>
      <c r="R6" s="56" t="s">
        <v>35</v>
      </c>
      <c r="S6" s="57" t="s">
        <v>31</v>
      </c>
      <c r="U6" s="7"/>
    </row>
    <row r="7" spans="1:21" ht="15" customHeight="1">
      <c r="A7" s="7"/>
      <c r="B7" s="21"/>
      <c r="C7" s="93" t="s">
        <v>50</v>
      </c>
      <c r="D7" s="94"/>
      <c r="E7" s="94"/>
      <c r="F7" s="94"/>
      <c r="G7" s="94"/>
      <c r="H7" s="94"/>
      <c r="I7" s="95"/>
      <c r="K7" s="7"/>
      <c r="L7" s="21"/>
      <c r="M7" s="93" t="s">
        <v>50</v>
      </c>
      <c r="N7" s="94"/>
      <c r="O7" s="94"/>
      <c r="P7" s="94"/>
      <c r="Q7" s="94"/>
      <c r="R7" s="94"/>
      <c r="S7" s="95"/>
      <c r="U7" s="7"/>
    </row>
    <row r="8" spans="1:21" ht="6.75" customHeight="1">
      <c r="A8" s="7"/>
      <c r="B8" s="16"/>
      <c r="C8" s="19"/>
      <c r="D8" s="6"/>
      <c r="E8" s="6"/>
      <c r="F8" s="30"/>
      <c r="G8" s="31"/>
      <c r="H8" s="31"/>
      <c r="I8" s="32"/>
      <c r="K8" s="7"/>
      <c r="L8" s="16"/>
      <c r="M8" s="19"/>
      <c r="N8" s="6"/>
      <c r="O8" s="6"/>
      <c r="P8" s="30"/>
      <c r="Q8" s="31"/>
      <c r="R8" s="31"/>
      <c r="S8" s="32"/>
      <c r="U8" s="7"/>
    </row>
    <row r="9" spans="1:21" ht="15">
      <c r="A9" s="7"/>
      <c r="B9" s="16" t="s">
        <v>19</v>
      </c>
      <c r="C9" s="19">
        <f aca="true" t="shared" si="0" ref="C9:I9">SUM(C11:C25)</f>
        <v>1469712</v>
      </c>
      <c r="D9" s="6">
        <f t="shared" si="0"/>
        <v>995952</v>
      </c>
      <c r="E9" s="69" t="s">
        <v>98</v>
      </c>
      <c r="F9" s="6">
        <f t="shared" si="0"/>
        <v>42542</v>
      </c>
      <c r="G9" s="6">
        <f t="shared" si="0"/>
        <v>68487</v>
      </c>
      <c r="H9" s="6">
        <f t="shared" si="0"/>
        <v>136363.00000000006</v>
      </c>
      <c r="I9" s="34">
        <f t="shared" si="0"/>
        <v>19176</v>
      </c>
      <c r="K9" s="7"/>
      <c r="L9" s="16" t="s">
        <v>19</v>
      </c>
      <c r="M9" s="19">
        <f aca="true" t="shared" si="1" ref="M9:S9">SUM(M11:M25)</f>
        <v>1864</v>
      </c>
      <c r="N9" s="6">
        <f t="shared" si="1"/>
        <v>5387</v>
      </c>
      <c r="O9" s="6">
        <f t="shared" si="1"/>
        <v>235</v>
      </c>
      <c r="P9" s="6">
        <f t="shared" si="1"/>
        <v>2884</v>
      </c>
      <c r="Q9" s="6">
        <f t="shared" si="1"/>
        <v>120874.99999999999</v>
      </c>
      <c r="R9" s="6">
        <f t="shared" si="1"/>
        <v>14185.999999999998</v>
      </c>
      <c r="S9" s="34">
        <f t="shared" si="1"/>
        <v>61761</v>
      </c>
      <c r="U9" s="7"/>
    </row>
    <row r="10" spans="1:21" ht="6.75" customHeight="1">
      <c r="A10" s="7"/>
      <c r="B10" s="16"/>
      <c r="C10" s="19"/>
      <c r="D10" s="6"/>
      <c r="E10" s="6"/>
      <c r="F10" s="28"/>
      <c r="G10" s="29"/>
      <c r="H10" s="29"/>
      <c r="I10" s="33"/>
      <c r="K10" s="7"/>
      <c r="L10" s="16"/>
      <c r="M10" s="19"/>
      <c r="N10" s="6"/>
      <c r="O10" s="6"/>
      <c r="P10" s="28"/>
      <c r="Q10" s="29"/>
      <c r="R10" s="29"/>
      <c r="S10" s="33"/>
      <c r="U10" s="7"/>
    </row>
    <row r="11" spans="1:21" ht="15">
      <c r="A11" s="7"/>
      <c r="B11" s="16" t="s">
        <v>9</v>
      </c>
      <c r="C11" s="19">
        <f>SUM(D11:I11)+SUM(M11:S11)</f>
        <v>112175</v>
      </c>
      <c r="D11" s="6">
        <v>111081</v>
      </c>
      <c r="E11" s="69" t="s">
        <v>98</v>
      </c>
      <c r="F11" s="6">
        <v>76</v>
      </c>
      <c r="G11" s="77">
        <v>100</v>
      </c>
      <c r="H11" s="6">
        <v>227</v>
      </c>
      <c r="I11" s="34">
        <v>25</v>
      </c>
      <c r="K11" s="7"/>
      <c r="L11" s="16" t="s">
        <v>9</v>
      </c>
      <c r="M11" s="83">
        <v>6</v>
      </c>
      <c r="N11" s="69">
        <v>8</v>
      </c>
      <c r="O11" s="69">
        <v>1</v>
      </c>
      <c r="P11" s="69">
        <v>18</v>
      </c>
      <c r="Q11" s="69">
        <v>351</v>
      </c>
      <c r="R11" s="69">
        <v>44</v>
      </c>
      <c r="S11" s="84">
        <v>238</v>
      </c>
      <c r="U11" s="7"/>
    </row>
    <row r="12" spans="1:21" ht="15">
      <c r="A12" s="7"/>
      <c r="B12" s="16">
        <v>2</v>
      </c>
      <c r="C12" s="19">
        <f aca="true" t="shared" si="2" ref="C12:C25">SUM(D12:I12)+SUM(M12:S12)</f>
        <v>298686</v>
      </c>
      <c r="D12" s="6">
        <v>294816</v>
      </c>
      <c r="E12" s="69" t="s">
        <v>98</v>
      </c>
      <c r="F12" s="6">
        <v>412</v>
      </c>
      <c r="G12" s="77">
        <v>276</v>
      </c>
      <c r="H12" s="6">
        <v>1160</v>
      </c>
      <c r="I12" s="34">
        <v>84</v>
      </c>
      <c r="K12" s="7"/>
      <c r="L12" s="16">
        <v>2</v>
      </c>
      <c r="M12" s="83">
        <v>16</v>
      </c>
      <c r="N12" s="69">
        <v>26</v>
      </c>
      <c r="O12" s="69">
        <v>2</v>
      </c>
      <c r="P12" s="69">
        <v>72</v>
      </c>
      <c r="Q12" s="69">
        <v>1248</v>
      </c>
      <c r="R12" s="69">
        <v>100</v>
      </c>
      <c r="S12" s="84">
        <v>474</v>
      </c>
      <c r="U12" s="7"/>
    </row>
    <row r="13" spans="1:21" ht="15">
      <c r="A13" s="7"/>
      <c r="B13" s="16">
        <v>3</v>
      </c>
      <c r="C13" s="19">
        <f t="shared" si="2"/>
        <v>134013</v>
      </c>
      <c r="D13" s="6">
        <v>129849</v>
      </c>
      <c r="E13" s="69" t="s">
        <v>98</v>
      </c>
      <c r="F13" s="6">
        <v>162</v>
      </c>
      <c r="G13" s="77">
        <v>168</v>
      </c>
      <c r="H13" s="6">
        <v>207</v>
      </c>
      <c r="I13" s="34">
        <v>30</v>
      </c>
      <c r="K13" s="7"/>
      <c r="L13" s="16">
        <v>3</v>
      </c>
      <c r="M13" s="83">
        <v>18</v>
      </c>
      <c r="N13" s="69">
        <v>18</v>
      </c>
      <c r="O13" s="69">
        <v>6</v>
      </c>
      <c r="P13" s="69">
        <v>138</v>
      </c>
      <c r="Q13" s="69">
        <v>2199</v>
      </c>
      <c r="R13" s="69">
        <v>180</v>
      </c>
      <c r="S13" s="84">
        <v>1038</v>
      </c>
      <c r="U13" s="7"/>
    </row>
    <row r="14" spans="1:21" ht="15">
      <c r="A14" s="7"/>
      <c r="B14" s="16">
        <v>4</v>
      </c>
      <c r="C14" s="19">
        <f t="shared" si="2"/>
        <v>97356</v>
      </c>
      <c r="D14" s="6">
        <v>92168</v>
      </c>
      <c r="E14" s="69" t="s">
        <v>98</v>
      </c>
      <c r="F14" s="6">
        <v>200</v>
      </c>
      <c r="G14" s="77">
        <v>192</v>
      </c>
      <c r="H14" s="6">
        <v>216</v>
      </c>
      <c r="I14" s="34">
        <v>48</v>
      </c>
      <c r="K14" s="7"/>
      <c r="L14" s="16">
        <v>4</v>
      </c>
      <c r="M14" s="83">
        <v>4</v>
      </c>
      <c r="N14" s="69">
        <v>20</v>
      </c>
      <c r="O14" s="69">
        <v>8</v>
      </c>
      <c r="P14" s="69">
        <v>72</v>
      </c>
      <c r="Q14" s="69">
        <v>2640</v>
      </c>
      <c r="R14" s="69">
        <v>284</v>
      </c>
      <c r="S14" s="84">
        <v>1504</v>
      </c>
      <c r="U14" s="7"/>
    </row>
    <row r="15" spans="1:21" ht="15">
      <c r="A15" s="7"/>
      <c r="B15" s="16" t="s">
        <v>20</v>
      </c>
      <c r="C15" s="19">
        <f>SUM(D15:I15)+SUM(M15:S15)</f>
        <v>72845</v>
      </c>
      <c r="D15" s="6">
        <v>65415</v>
      </c>
      <c r="E15" s="69" t="s">
        <v>98</v>
      </c>
      <c r="F15" s="6">
        <v>300</v>
      </c>
      <c r="G15" s="77">
        <v>185</v>
      </c>
      <c r="H15" s="6">
        <v>380</v>
      </c>
      <c r="I15" s="34">
        <v>120</v>
      </c>
      <c r="K15" s="7"/>
      <c r="L15" s="16" t="s">
        <v>20</v>
      </c>
      <c r="M15" s="83">
        <v>5</v>
      </c>
      <c r="N15" s="69">
        <v>30</v>
      </c>
      <c r="O15" s="69">
        <v>10</v>
      </c>
      <c r="P15" s="69">
        <v>85</v>
      </c>
      <c r="Q15" s="69">
        <v>3590</v>
      </c>
      <c r="R15" s="69">
        <v>515</v>
      </c>
      <c r="S15" s="84">
        <v>2210</v>
      </c>
      <c r="U15" s="7"/>
    </row>
    <row r="16" spans="1:21" ht="15">
      <c r="A16" s="7"/>
      <c r="B16" s="16" t="s">
        <v>21</v>
      </c>
      <c r="C16" s="19">
        <f t="shared" si="2"/>
        <v>50802</v>
      </c>
      <c r="D16" s="6">
        <v>42972</v>
      </c>
      <c r="E16" s="69" t="s">
        <v>98</v>
      </c>
      <c r="F16" s="6">
        <v>180</v>
      </c>
      <c r="G16" s="77">
        <v>222</v>
      </c>
      <c r="H16" s="6">
        <v>396</v>
      </c>
      <c r="I16" s="34">
        <v>114</v>
      </c>
      <c r="K16" s="7"/>
      <c r="L16" s="16" t="s">
        <v>21</v>
      </c>
      <c r="M16" s="83">
        <v>12</v>
      </c>
      <c r="N16" s="69">
        <v>0</v>
      </c>
      <c r="O16" s="69">
        <v>12</v>
      </c>
      <c r="P16" s="69">
        <v>48</v>
      </c>
      <c r="Q16" s="69">
        <v>4398</v>
      </c>
      <c r="R16" s="69">
        <v>288</v>
      </c>
      <c r="S16" s="84">
        <v>2160</v>
      </c>
      <c r="U16" s="7"/>
    </row>
    <row r="17" spans="1:21" ht="15">
      <c r="A17" s="7"/>
      <c r="B17" s="16" t="s">
        <v>22</v>
      </c>
      <c r="C17" s="19">
        <f t="shared" si="2"/>
        <v>35028</v>
      </c>
      <c r="D17" s="6">
        <v>27006</v>
      </c>
      <c r="E17" s="69" t="s">
        <v>98</v>
      </c>
      <c r="F17" s="6">
        <v>119</v>
      </c>
      <c r="G17" s="77">
        <v>224</v>
      </c>
      <c r="H17" s="6">
        <v>329</v>
      </c>
      <c r="I17" s="34">
        <v>105</v>
      </c>
      <c r="K17" s="7"/>
      <c r="L17" s="16" t="s">
        <v>22</v>
      </c>
      <c r="M17" s="83">
        <v>14</v>
      </c>
      <c r="N17" s="69">
        <v>14</v>
      </c>
      <c r="O17" s="69">
        <v>21</v>
      </c>
      <c r="P17" s="69">
        <v>56</v>
      </c>
      <c r="Q17" s="69">
        <v>4340</v>
      </c>
      <c r="R17" s="69">
        <v>399</v>
      </c>
      <c r="S17" s="84">
        <v>2401</v>
      </c>
      <c r="U17" s="7"/>
    </row>
    <row r="18" spans="1:21" ht="15">
      <c r="A18" s="7"/>
      <c r="B18" s="16" t="s">
        <v>23</v>
      </c>
      <c r="C18" s="19">
        <f t="shared" si="2"/>
        <v>25912</v>
      </c>
      <c r="D18" s="6">
        <v>18216</v>
      </c>
      <c r="E18" s="69" t="s">
        <v>98</v>
      </c>
      <c r="F18" s="6">
        <v>120</v>
      </c>
      <c r="G18" s="77">
        <v>208</v>
      </c>
      <c r="H18" s="6">
        <v>304</v>
      </c>
      <c r="I18" s="34">
        <v>112</v>
      </c>
      <c r="K18" s="7"/>
      <c r="L18" s="16" t="s">
        <v>23</v>
      </c>
      <c r="M18" s="83">
        <v>8</v>
      </c>
      <c r="N18" s="69">
        <v>24</v>
      </c>
      <c r="O18" s="69">
        <v>24</v>
      </c>
      <c r="P18" s="69">
        <v>120</v>
      </c>
      <c r="Q18" s="69">
        <v>4088</v>
      </c>
      <c r="R18" s="69">
        <v>304</v>
      </c>
      <c r="S18" s="84">
        <v>2384</v>
      </c>
      <c r="U18" s="7"/>
    </row>
    <row r="19" spans="1:21" ht="15">
      <c r="A19" s="7"/>
      <c r="B19" s="16" t="s">
        <v>24</v>
      </c>
      <c r="C19" s="19">
        <f t="shared" si="2"/>
        <v>16479</v>
      </c>
      <c r="D19" s="6">
        <v>9747</v>
      </c>
      <c r="E19" s="69" t="s">
        <v>98</v>
      </c>
      <c r="F19" s="6">
        <v>117</v>
      </c>
      <c r="G19" s="77">
        <v>144</v>
      </c>
      <c r="H19" s="6">
        <v>207</v>
      </c>
      <c r="I19" s="34">
        <v>81</v>
      </c>
      <c r="K19" s="7"/>
      <c r="L19" s="16" t="s">
        <v>24</v>
      </c>
      <c r="M19" s="83">
        <v>0</v>
      </c>
      <c r="N19" s="69">
        <v>18</v>
      </c>
      <c r="O19" s="69">
        <v>0</v>
      </c>
      <c r="P19" s="69">
        <v>18</v>
      </c>
      <c r="Q19" s="69">
        <v>3672</v>
      </c>
      <c r="R19" s="69">
        <v>315</v>
      </c>
      <c r="S19" s="84">
        <v>2160</v>
      </c>
      <c r="U19" s="7"/>
    </row>
    <row r="20" spans="1:21" ht="15">
      <c r="A20" s="7"/>
      <c r="B20" s="16" t="s">
        <v>0</v>
      </c>
      <c r="C20" s="19">
        <f t="shared" si="2"/>
        <v>105073.00000000006</v>
      </c>
      <c r="D20" s="6">
        <v>50111.00000000004</v>
      </c>
      <c r="E20" s="69" t="s">
        <v>98</v>
      </c>
      <c r="F20" s="6">
        <v>1150</v>
      </c>
      <c r="G20" s="77">
        <v>1798.9999999999998</v>
      </c>
      <c r="H20" s="6">
        <v>2887.999999999999</v>
      </c>
      <c r="I20" s="34">
        <v>1198.9999999999995</v>
      </c>
      <c r="K20" s="7"/>
      <c r="L20" s="16" t="s">
        <v>0</v>
      </c>
      <c r="M20" s="83">
        <v>59</v>
      </c>
      <c r="N20" s="69">
        <v>154</v>
      </c>
      <c r="O20" s="69">
        <v>40</v>
      </c>
      <c r="P20" s="69">
        <v>319</v>
      </c>
      <c r="Q20" s="69">
        <v>26873.00000000002</v>
      </c>
      <c r="R20" s="69">
        <v>2699</v>
      </c>
      <c r="S20" s="84">
        <v>17781.999999999993</v>
      </c>
      <c r="U20" s="7"/>
    </row>
    <row r="21" spans="1:21" ht="15">
      <c r="A21" s="7"/>
      <c r="B21" s="16" t="s">
        <v>1</v>
      </c>
      <c r="C21" s="19">
        <f t="shared" si="2"/>
        <v>99431.00000000003</v>
      </c>
      <c r="D21" s="6">
        <v>36249.00000000006</v>
      </c>
      <c r="E21" s="69" t="s">
        <v>98</v>
      </c>
      <c r="F21" s="6">
        <v>1929.9999999999998</v>
      </c>
      <c r="G21" s="77">
        <v>3153.0000000000005</v>
      </c>
      <c r="H21" s="6">
        <v>4229.999999999999</v>
      </c>
      <c r="I21" s="34">
        <v>2076.9999999999995</v>
      </c>
      <c r="K21" s="7"/>
      <c r="L21" s="16" t="s">
        <v>1</v>
      </c>
      <c r="M21" s="83">
        <v>181.99999999999997</v>
      </c>
      <c r="N21" s="69">
        <v>428</v>
      </c>
      <c r="O21" s="69">
        <v>20</v>
      </c>
      <c r="P21" s="69">
        <v>548</v>
      </c>
      <c r="Q21" s="69">
        <v>29004.99999999997</v>
      </c>
      <c r="R21" s="69">
        <v>4563.999999999998</v>
      </c>
      <c r="S21" s="84">
        <v>17045.000000000004</v>
      </c>
      <c r="U21" s="7"/>
    </row>
    <row r="22" spans="1:21" ht="15">
      <c r="A22" s="7"/>
      <c r="B22" s="16" t="s">
        <v>2</v>
      </c>
      <c r="C22" s="19">
        <f t="shared" si="2"/>
        <v>49146.999999999985</v>
      </c>
      <c r="D22" s="6">
        <v>17760.99999999999</v>
      </c>
      <c r="E22" s="69" t="s">
        <v>98</v>
      </c>
      <c r="F22" s="6">
        <v>1162</v>
      </c>
      <c r="G22" s="77">
        <v>2688</v>
      </c>
      <c r="H22" s="6">
        <v>3153.0000000000014</v>
      </c>
      <c r="I22" s="34">
        <v>1427</v>
      </c>
      <c r="K22" s="7"/>
      <c r="L22" s="16" t="s">
        <v>2</v>
      </c>
      <c r="M22" s="83">
        <v>230</v>
      </c>
      <c r="N22" s="69">
        <v>118</v>
      </c>
      <c r="O22" s="69">
        <v>91</v>
      </c>
      <c r="P22" s="69">
        <v>128</v>
      </c>
      <c r="Q22" s="69">
        <v>14629.999999999995</v>
      </c>
      <c r="R22" s="69">
        <v>2360</v>
      </c>
      <c r="S22" s="84">
        <v>5399.000000000001</v>
      </c>
      <c r="U22" s="7"/>
    </row>
    <row r="23" spans="1:21" ht="15">
      <c r="A23" s="7"/>
      <c r="B23" s="16" t="s">
        <v>3</v>
      </c>
      <c r="C23" s="19">
        <f t="shared" si="2"/>
        <v>86513.99999999999</v>
      </c>
      <c r="D23" s="6">
        <v>29293.999999999993</v>
      </c>
      <c r="E23" s="69" t="s">
        <v>98</v>
      </c>
      <c r="F23" s="6">
        <v>3583</v>
      </c>
      <c r="G23" s="77">
        <v>9499.999999999995</v>
      </c>
      <c r="H23" s="6">
        <v>14025.000000000004</v>
      </c>
      <c r="I23" s="34">
        <v>1124</v>
      </c>
      <c r="K23" s="7"/>
      <c r="L23" s="16" t="s">
        <v>3</v>
      </c>
      <c r="M23" s="83">
        <v>795</v>
      </c>
      <c r="N23" s="69">
        <v>118</v>
      </c>
      <c r="O23" s="69">
        <v>0</v>
      </c>
      <c r="P23" s="69">
        <v>429</v>
      </c>
      <c r="Q23" s="69">
        <v>18546.000000000004</v>
      </c>
      <c r="R23" s="69">
        <v>2134</v>
      </c>
      <c r="S23" s="84">
        <v>6965.999999999998</v>
      </c>
      <c r="U23" s="7"/>
    </row>
    <row r="24" spans="1:21" ht="15">
      <c r="A24" s="7"/>
      <c r="B24" s="16" t="s">
        <v>4</v>
      </c>
      <c r="C24" s="19">
        <f t="shared" si="2"/>
        <v>73689</v>
      </c>
      <c r="D24" s="6">
        <v>22429.000000000004</v>
      </c>
      <c r="E24" s="69" t="s">
        <v>98</v>
      </c>
      <c r="F24" s="6">
        <v>6069</v>
      </c>
      <c r="G24" s="77">
        <v>10156</v>
      </c>
      <c r="H24" s="6">
        <v>24790.000000000007</v>
      </c>
      <c r="I24" s="34">
        <v>2878</v>
      </c>
      <c r="K24" s="7"/>
      <c r="L24" s="16" t="s">
        <v>4</v>
      </c>
      <c r="M24" s="83">
        <v>515</v>
      </c>
      <c r="N24" s="69">
        <v>3069</v>
      </c>
      <c r="O24" s="69">
        <v>0</v>
      </c>
      <c r="P24" s="69">
        <v>833</v>
      </c>
      <c r="Q24" s="69">
        <v>2950</v>
      </c>
      <c r="R24" s="69">
        <v>0</v>
      </c>
      <c r="S24" s="84">
        <v>0</v>
      </c>
      <c r="U24" s="7"/>
    </row>
    <row r="25" spans="1:21" ht="15">
      <c r="A25" s="7"/>
      <c r="B25" s="16" t="s">
        <v>18</v>
      </c>
      <c r="C25" s="19">
        <f t="shared" si="2"/>
        <v>212562.00000000003</v>
      </c>
      <c r="D25" s="6">
        <v>48838.00000000001</v>
      </c>
      <c r="E25" s="69" t="s">
        <v>98</v>
      </c>
      <c r="F25" s="6">
        <v>26962</v>
      </c>
      <c r="G25" s="77">
        <v>39472</v>
      </c>
      <c r="H25" s="6">
        <v>83851.00000000003</v>
      </c>
      <c r="I25" s="34">
        <v>9752</v>
      </c>
      <c r="K25" s="7"/>
      <c r="L25" s="16" t="s">
        <v>18</v>
      </c>
      <c r="M25" s="83">
        <v>0</v>
      </c>
      <c r="N25" s="69">
        <v>1342</v>
      </c>
      <c r="O25" s="69">
        <v>0</v>
      </c>
      <c r="P25" s="69">
        <v>0</v>
      </c>
      <c r="Q25" s="69">
        <v>2345</v>
      </c>
      <c r="R25" s="69">
        <v>0</v>
      </c>
      <c r="S25" s="84">
        <v>0</v>
      </c>
      <c r="U25" s="7"/>
    </row>
    <row r="26" spans="1:21" ht="6.75" customHeight="1">
      <c r="A26" s="7"/>
      <c r="B26" s="16"/>
      <c r="C26" s="19"/>
      <c r="D26" s="6"/>
      <c r="E26" s="6"/>
      <c r="F26" s="28"/>
      <c r="G26" s="29"/>
      <c r="H26" s="29"/>
      <c r="I26" s="33"/>
      <c r="K26" s="7"/>
      <c r="L26" s="16"/>
      <c r="M26" s="19"/>
      <c r="N26" s="6"/>
      <c r="O26" s="6"/>
      <c r="P26" s="28"/>
      <c r="Q26" s="29"/>
      <c r="R26" s="29"/>
      <c r="S26" s="33"/>
      <c r="U26" s="7"/>
    </row>
    <row r="27" spans="1:21" ht="16.5" customHeight="1">
      <c r="A27" s="7"/>
      <c r="B27" s="45" t="s">
        <v>10</v>
      </c>
      <c r="C27" s="19">
        <f aca="true" t="shared" si="3" ref="C27:I27">SUM(C15:C25)</f>
        <v>827482.0000000001</v>
      </c>
      <c r="D27" s="6">
        <f t="shared" si="3"/>
        <v>368038.00000000006</v>
      </c>
      <c r="E27" s="69" t="s">
        <v>98</v>
      </c>
      <c r="F27" s="6">
        <f t="shared" si="3"/>
        <v>41692</v>
      </c>
      <c r="G27" s="6">
        <f t="shared" si="3"/>
        <v>67751</v>
      </c>
      <c r="H27" s="6">
        <f t="shared" si="3"/>
        <v>134553.00000000006</v>
      </c>
      <c r="I27" s="34">
        <f t="shared" si="3"/>
        <v>18989</v>
      </c>
      <c r="K27" s="7"/>
      <c r="L27" s="45" t="s">
        <v>10</v>
      </c>
      <c r="M27" s="19">
        <f aca="true" t="shared" si="4" ref="M27:S27">SUM(M15:M25)</f>
        <v>1820</v>
      </c>
      <c r="N27" s="6">
        <f t="shared" si="4"/>
        <v>5315</v>
      </c>
      <c r="O27" s="6">
        <f t="shared" si="4"/>
        <v>218</v>
      </c>
      <c r="P27" s="6">
        <f t="shared" si="4"/>
        <v>2584</v>
      </c>
      <c r="Q27" s="6">
        <f t="shared" si="4"/>
        <v>114436.99999999999</v>
      </c>
      <c r="R27" s="6">
        <f t="shared" si="4"/>
        <v>13577.999999999998</v>
      </c>
      <c r="S27" s="34">
        <f t="shared" si="4"/>
        <v>58507</v>
      </c>
      <c r="U27" s="7"/>
    </row>
    <row r="28" spans="1:21" ht="16.5" customHeight="1">
      <c r="A28" s="7"/>
      <c r="B28" s="16" t="s">
        <v>11</v>
      </c>
      <c r="C28" s="19">
        <f aca="true" t="shared" si="5" ref="C28:I28">SUM(C20:C25)</f>
        <v>626416.0000000001</v>
      </c>
      <c r="D28" s="6">
        <f t="shared" si="5"/>
        <v>204682.00000000006</v>
      </c>
      <c r="E28" s="69" t="s">
        <v>98</v>
      </c>
      <c r="F28" s="6">
        <f t="shared" si="5"/>
        <v>40856</v>
      </c>
      <c r="G28" s="6">
        <f t="shared" si="5"/>
        <v>66768</v>
      </c>
      <c r="H28" s="6">
        <f t="shared" si="5"/>
        <v>132937.00000000006</v>
      </c>
      <c r="I28" s="34">
        <f t="shared" si="5"/>
        <v>18457</v>
      </c>
      <c r="K28" s="7"/>
      <c r="L28" s="16" t="s">
        <v>11</v>
      </c>
      <c r="M28" s="19">
        <f aca="true" t="shared" si="6" ref="M28:S28">SUM(M20:M25)</f>
        <v>1781</v>
      </c>
      <c r="N28" s="6">
        <f t="shared" si="6"/>
        <v>5229</v>
      </c>
      <c r="O28" s="6">
        <f t="shared" si="6"/>
        <v>151</v>
      </c>
      <c r="P28" s="6">
        <f t="shared" si="6"/>
        <v>2257</v>
      </c>
      <c r="Q28" s="6">
        <f t="shared" si="6"/>
        <v>94348.99999999999</v>
      </c>
      <c r="R28" s="6">
        <f t="shared" si="6"/>
        <v>11756.999999999998</v>
      </c>
      <c r="S28" s="34">
        <f t="shared" si="6"/>
        <v>47192</v>
      </c>
      <c r="U28" s="7"/>
    </row>
    <row r="29" spans="1:21" ht="16.5" customHeight="1">
      <c r="A29" s="7"/>
      <c r="B29" s="16" t="s">
        <v>12</v>
      </c>
      <c r="C29" s="19">
        <f aca="true" t="shared" si="7" ref="C29:I29">SUM(C21:C25)</f>
        <v>521343</v>
      </c>
      <c r="D29" s="6">
        <f t="shared" si="7"/>
        <v>154571.00000000003</v>
      </c>
      <c r="E29" s="69" t="s">
        <v>98</v>
      </c>
      <c r="F29" s="6">
        <f t="shared" si="7"/>
        <v>39706</v>
      </c>
      <c r="G29" s="6">
        <f t="shared" si="7"/>
        <v>64968.99999999999</v>
      </c>
      <c r="H29" s="6">
        <f t="shared" si="7"/>
        <v>130049.00000000004</v>
      </c>
      <c r="I29" s="34">
        <f t="shared" si="7"/>
        <v>17258</v>
      </c>
      <c r="K29" s="7"/>
      <c r="L29" s="16" t="s">
        <v>12</v>
      </c>
      <c r="M29" s="19">
        <f aca="true" t="shared" si="8" ref="M29:S29">SUM(M21:M25)</f>
        <v>1722</v>
      </c>
      <c r="N29" s="6">
        <f t="shared" si="8"/>
        <v>5075</v>
      </c>
      <c r="O29" s="6">
        <f t="shared" si="8"/>
        <v>111</v>
      </c>
      <c r="P29" s="6">
        <f t="shared" si="8"/>
        <v>1938</v>
      </c>
      <c r="Q29" s="6">
        <f t="shared" si="8"/>
        <v>67475.99999999997</v>
      </c>
      <c r="R29" s="6">
        <f t="shared" si="8"/>
        <v>9057.999999999998</v>
      </c>
      <c r="S29" s="34">
        <f t="shared" si="8"/>
        <v>29410</v>
      </c>
      <c r="U29" s="7"/>
    </row>
    <row r="30" spans="1:21" ht="16.5" customHeight="1">
      <c r="A30" s="7"/>
      <c r="B30" s="16" t="s">
        <v>13</v>
      </c>
      <c r="C30" s="19">
        <f aca="true" t="shared" si="9" ref="C30:I30">SUM(C22:C25)</f>
        <v>421912</v>
      </c>
      <c r="D30" s="6">
        <f t="shared" si="9"/>
        <v>118322</v>
      </c>
      <c r="E30" s="69" t="s">
        <v>98</v>
      </c>
      <c r="F30" s="6">
        <f t="shared" si="9"/>
        <v>37776</v>
      </c>
      <c r="G30" s="6">
        <f t="shared" si="9"/>
        <v>61815.99999999999</v>
      </c>
      <c r="H30" s="6">
        <f t="shared" si="9"/>
        <v>125819.00000000004</v>
      </c>
      <c r="I30" s="34">
        <f t="shared" si="9"/>
        <v>15181</v>
      </c>
      <c r="K30" s="7"/>
      <c r="L30" s="16" t="s">
        <v>13</v>
      </c>
      <c r="M30" s="19">
        <f aca="true" t="shared" si="10" ref="M30:S30">SUM(M22:M25)</f>
        <v>1540</v>
      </c>
      <c r="N30" s="6">
        <f t="shared" si="10"/>
        <v>4647</v>
      </c>
      <c r="O30" s="6">
        <f t="shared" si="10"/>
        <v>91</v>
      </c>
      <c r="P30" s="6">
        <f t="shared" si="10"/>
        <v>1390</v>
      </c>
      <c r="Q30" s="6">
        <f t="shared" si="10"/>
        <v>38471</v>
      </c>
      <c r="R30" s="6">
        <f t="shared" si="10"/>
        <v>4494</v>
      </c>
      <c r="S30" s="34">
        <f t="shared" si="10"/>
        <v>12365</v>
      </c>
      <c r="U30" s="7"/>
    </row>
    <row r="31" spans="1:21" ht="16.5" customHeight="1">
      <c r="A31" s="7"/>
      <c r="B31" s="16" t="s">
        <v>14</v>
      </c>
      <c r="C31" s="19">
        <f aca="true" t="shared" si="11" ref="C31:I31">SUM(C23:C25)</f>
        <v>372765</v>
      </c>
      <c r="D31" s="6">
        <f t="shared" si="11"/>
        <v>100561</v>
      </c>
      <c r="E31" s="69" t="s">
        <v>98</v>
      </c>
      <c r="F31" s="6">
        <f t="shared" si="11"/>
        <v>36614</v>
      </c>
      <c r="G31" s="6">
        <f t="shared" si="11"/>
        <v>59127.99999999999</v>
      </c>
      <c r="H31" s="6">
        <f t="shared" si="11"/>
        <v>122666.00000000004</v>
      </c>
      <c r="I31" s="34">
        <f t="shared" si="11"/>
        <v>13754</v>
      </c>
      <c r="K31" s="7"/>
      <c r="L31" s="16" t="s">
        <v>14</v>
      </c>
      <c r="M31" s="19">
        <f aca="true" t="shared" si="12" ref="M31:S31">SUM(M23:M25)</f>
        <v>1310</v>
      </c>
      <c r="N31" s="6">
        <f t="shared" si="12"/>
        <v>4529</v>
      </c>
      <c r="O31" s="6">
        <f t="shared" si="12"/>
        <v>0</v>
      </c>
      <c r="P31" s="6">
        <f t="shared" si="12"/>
        <v>1262</v>
      </c>
      <c r="Q31" s="6">
        <f t="shared" si="12"/>
        <v>23841.000000000004</v>
      </c>
      <c r="R31" s="6">
        <f t="shared" si="12"/>
        <v>2134</v>
      </c>
      <c r="S31" s="34">
        <f t="shared" si="12"/>
        <v>6965.999999999998</v>
      </c>
      <c r="U31" s="7"/>
    </row>
    <row r="32" spans="1:21" ht="16.5" customHeight="1">
      <c r="A32" s="7"/>
      <c r="B32" s="16" t="s">
        <v>15</v>
      </c>
      <c r="C32" s="19">
        <f aca="true" t="shared" si="13" ref="C32:I32">SUM(C24:C25)</f>
        <v>286251</v>
      </c>
      <c r="D32" s="6">
        <f t="shared" si="13"/>
        <v>71267.00000000001</v>
      </c>
      <c r="E32" s="69" t="s">
        <v>98</v>
      </c>
      <c r="F32" s="6">
        <f t="shared" si="13"/>
        <v>33031</v>
      </c>
      <c r="G32" s="6">
        <f t="shared" si="13"/>
        <v>49628</v>
      </c>
      <c r="H32" s="6">
        <f t="shared" si="13"/>
        <v>108641.00000000003</v>
      </c>
      <c r="I32" s="34">
        <f t="shared" si="13"/>
        <v>12630</v>
      </c>
      <c r="K32" s="7"/>
      <c r="L32" s="16" t="s">
        <v>15</v>
      </c>
      <c r="M32" s="19">
        <f aca="true" t="shared" si="14" ref="M32:S32">SUM(M24:M25)</f>
        <v>515</v>
      </c>
      <c r="N32" s="6">
        <f t="shared" si="14"/>
        <v>4411</v>
      </c>
      <c r="O32" s="6">
        <f t="shared" si="14"/>
        <v>0</v>
      </c>
      <c r="P32" s="6">
        <f t="shared" si="14"/>
        <v>833</v>
      </c>
      <c r="Q32" s="6">
        <f t="shared" si="14"/>
        <v>5295</v>
      </c>
      <c r="R32" s="6">
        <f t="shared" si="14"/>
        <v>0</v>
      </c>
      <c r="S32" s="34">
        <f t="shared" si="14"/>
        <v>0</v>
      </c>
      <c r="U32" s="7"/>
    </row>
    <row r="33" spans="1:21" ht="6.75" customHeight="1">
      <c r="A33" s="7"/>
      <c r="B33" s="16"/>
      <c r="C33" s="19"/>
      <c r="D33" s="6"/>
      <c r="E33" s="6"/>
      <c r="F33" s="28"/>
      <c r="G33" s="29"/>
      <c r="H33" s="29"/>
      <c r="I33" s="33"/>
      <c r="K33" s="7"/>
      <c r="L33" s="16"/>
      <c r="M33" s="19"/>
      <c r="N33" s="6"/>
      <c r="O33" s="6"/>
      <c r="P33" s="28"/>
      <c r="Q33" s="29"/>
      <c r="R33" s="29"/>
      <c r="S33" s="33"/>
      <c r="U33" s="7"/>
    </row>
    <row r="34" spans="1:21" ht="15" customHeight="1">
      <c r="A34" s="7"/>
      <c r="B34" s="46" t="s">
        <v>25</v>
      </c>
      <c r="C34" s="19">
        <f>SUM(D34:I34)+SUM(M34:S34)</f>
        <v>866196.0000000154</v>
      </c>
      <c r="D34" s="78">
        <v>806890.0000000154</v>
      </c>
      <c r="E34" s="69" t="s">
        <v>98</v>
      </c>
      <c r="F34" s="78">
        <v>1956.0000000000005</v>
      </c>
      <c r="G34" s="78">
        <v>2018.9999999999993</v>
      </c>
      <c r="H34" s="78">
        <v>3936.0000000000036</v>
      </c>
      <c r="I34" s="79">
        <v>869.0000000000005</v>
      </c>
      <c r="K34" s="7"/>
      <c r="L34" s="46" t="s">
        <v>25</v>
      </c>
      <c r="M34" s="19">
        <v>83.00000000000001</v>
      </c>
      <c r="N34" s="6">
        <v>198.00000000000003</v>
      </c>
      <c r="O34" s="6">
        <v>94</v>
      </c>
      <c r="P34" s="28">
        <v>676.9999999999999</v>
      </c>
      <c r="Q34" s="80">
        <v>29725.999999999945</v>
      </c>
      <c r="R34" s="80">
        <v>2838.9999999999986</v>
      </c>
      <c r="S34" s="79">
        <v>16908.999999999996</v>
      </c>
      <c r="U34" s="7"/>
    </row>
    <row r="35" spans="1:21" ht="15">
      <c r="A35" s="7"/>
      <c r="B35" s="16" t="s">
        <v>26</v>
      </c>
      <c r="C35" s="19">
        <f>SUM(D35:I35)+SUM(M35:S35)</f>
        <v>186853.9999999996</v>
      </c>
      <c r="D35" s="6">
        <v>73739.99999999978</v>
      </c>
      <c r="E35" s="69" t="s">
        <v>98</v>
      </c>
      <c r="F35" s="80">
        <v>3009.999999999998</v>
      </c>
      <c r="G35" s="80">
        <v>4901.999999999996</v>
      </c>
      <c r="H35" s="80">
        <v>6807.999999999998</v>
      </c>
      <c r="I35" s="79">
        <v>3226</v>
      </c>
      <c r="K35" s="7"/>
      <c r="L35" s="16" t="s">
        <v>26</v>
      </c>
      <c r="M35" s="19">
        <v>241</v>
      </c>
      <c r="N35" s="6">
        <v>542.0000000000001</v>
      </c>
      <c r="O35" s="6">
        <v>50</v>
      </c>
      <c r="P35" s="28">
        <v>817</v>
      </c>
      <c r="Q35" s="80">
        <v>53277.99999999984</v>
      </c>
      <c r="R35" s="80">
        <v>7153.000000000003</v>
      </c>
      <c r="S35" s="79">
        <v>33086.99999999999</v>
      </c>
      <c r="U35" s="7"/>
    </row>
    <row r="36" spans="1:21" ht="15">
      <c r="A36" s="7"/>
      <c r="B36" s="16" t="s">
        <v>27</v>
      </c>
      <c r="C36" s="19">
        <f>SUM(D36:I36)+SUM(M36:S36)</f>
        <v>46597.000000000015</v>
      </c>
      <c r="D36" s="6">
        <v>16561.000000000004</v>
      </c>
      <c r="E36" s="69" t="s">
        <v>98</v>
      </c>
      <c r="F36" s="80">
        <v>1162.0000000000002</v>
      </c>
      <c r="G36" s="80">
        <v>2637.9999999999995</v>
      </c>
      <c r="H36" s="80">
        <v>3153</v>
      </c>
      <c r="I36" s="79">
        <v>1327</v>
      </c>
      <c r="K36" s="7"/>
      <c r="L36" s="16" t="s">
        <v>27</v>
      </c>
      <c r="M36" s="19">
        <v>230</v>
      </c>
      <c r="N36" s="6">
        <v>118</v>
      </c>
      <c r="O36" s="6">
        <v>91</v>
      </c>
      <c r="P36" s="28">
        <v>128</v>
      </c>
      <c r="Q36" s="80">
        <v>14330.000000000005</v>
      </c>
      <c r="R36" s="80">
        <v>2060</v>
      </c>
      <c r="S36" s="79">
        <v>4798.999999999999</v>
      </c>
      <c r="U36" s="7"/>
    </row>
    <row r="37" spans="2:19" ht="15">
      <c r="B37" s="17" t="s">
        <v>28</v>
      </c>
      <c r="C37" s="18">
        <f>SUM(D37:I37)+SUM(M37:S37)</f>
        <v>370064.99999999994</v>
      </c>
      <c r="D37" s="75">
        <v>98761.00000000001</v>
      </c>
      <c r="E37" s="76" t="s">
        <v>98</v>
      </c>
      <c r="F37" s="81">
        <v>36414</v>
      </c>
      <c r="G37" s="81">
        <v>58927.99999999998</v>
      </c>
      <c r="H37" s="81">
        <v>122465.99999999997</v>
      </c>
      <c r="I37" s="82">
        <v>13754</v>
      </c>
      <c r="L37" s="17" t="s">
        <v>28</v>
      </c>
      <c r="M37" s="18">
        <v>1310</v>
      </c>
      <c r="N37" s="75">
        <v>4529</v>
      </c>
      <c r="O37" s="75">
        <v>0</v>
      </c>
      <c r="P37" s="85">
        <v>1262</v>
      </c>
      <c r="Q37" s="81">
        <v>23540.999999999993</v>
      </c>
      <c r="R37" s="81">
        <v>2134</v>
      </c>
      <c r="S37" s="82">
        <v>6965.999999999998</v>
      </c>
    </row>
    <row r="38" ht="6.75" customHeight="1"/>
    <row r="39" spans="2:12" ht="12" customHeight="1">
      <c r="B39" s="59" t="s">
        <v>100</v>
      </c>
      <c r="L39" s="59" t="s">
        <v>49</v>
      </c>
    </row>
    <row r="40" spans="2:12" ht="12" customHeight="1">
      <c r="B40" s="74"/>
      <c r="L40" s="59" t="s">
        <v>52</v>
      </c>
    </row>
    <row r="41" ht="15">
      <c r="L41" s="70"/>
    </row>
    <row r="42" ht="15">
      <c r="L42" s="70"/>
    </row>
  </sheetData>
  <sheetProtection/>
  <mergeCells count="4">
    <mergeCell ref="C5:I5"/>
    <mergeCell ref="M5:S5"/>
    <mergeCell ref="C7:I7"/>
    <mergeCell ref="M7:S7"/>
  </mergeCells>
  <printOptions/>
  <pageMargins left="0.5905511811023623" right="0.3937007874015748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&amp;CIV-1-&amp;P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0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3" width="11.140625" style="1" customWidth="1"/>
    <col min="4" max="9" width="9.7109375" style="1" customWidth="1"/>
    <col min="10" max="10" width="1.8515625" style="1" customWidth="1"/>
    <col min="11" max="11" width="1.7109375" style="1" customWidth="1"/>
    <col min="12" max="12" width="15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5.7109375" style="1" customWidth="1"/>
    <col min="23" max="29" width="9.7109375" style="1" customWidth="1"/>
    <col min="30" max="30" width="1.8515625" style="1" customWidth="1"/>
    <col min="31" max="31" width="1.7109375" style="1" customWidth="1"/>
    <col min="32" max="32" width="15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1:39" ht="15" customHeight="1">
      <c r="A1" s="7"/>
      <c r="B1" s="7"/>
      <c r="C1" s="7"/>
      <c r="D1" s="7"/>
      <c r="E1" s="7"/>
      <c r="F1" s="7"/>
      <c r="I1" s="50" t="s">
        <v>66</v>
      </c>
      <c r="K1" s="7"/>
      <c r="L1" s="7"/>
      <c r="M1" s="7"/>
      <c r="N1" s="7"/>
      <c r="O1" s="7"/>
      <c r="P1" s="7"/>
      <c r="S1" s="51" t="s">
        <v>67</v>
      </c>
      <c r="U1" s="7"/>
      <c r="V1" s="7"/>
      <c r="W1" s="7"/>
      <c r="X1" s="7"/>
      <c r="Y1" s="7"/>
      <c r="Z1" s="7"/>
      <c r="AC1" s="50" t="s">
        <v>66</v>
      </c>
      <c r="AE1" s="7"/>
      <c r="AF1" s="7"/>
      <c r="AG1" s="7"/>
      <c r="AH1" s="7"/>
      <c r="AI1" s="7"/>
      <c r="AJ1" s="7"/>
      <c r="AM1" s="51" t="s">
        <v>67</v>
      </c>
    </row>
    <row r="2" spans="1:36" ht="15" customHeight="1">
      <c r="A2" s="7"/>
      <c r="B2" s="52" t="s">
        <v>109</v>
      </c>
      <c r="C2" s="52"/>
      <c r="D2" s="52"/>
      <c r="E2" s="52"/>
      <c r="F2" s="52"/>
      <c r="K2" s="7"/>
      <c r="L2" s="52" t="s">
        <v>109</v>
      </c>
      <c r="M2" s="52"/>
      <c r="N2" s="52"/>
      <c r="O2" s="52"/>
      <c r="P2" s="52"/>
      <c r="U2" s="7"/>
      <c r="V2" s="52" t="s">
        <v>110</v>
      </c>
      <c r="W2" s="52"/>
      <c r="X2" s="52"/>
      <c r="Y2" s="52"/>
      <c r="Z2" s="52"/>
      <c r="AE2" s="7"/>
      <c r="AF2" s="52" t="s">
        <v>110</v>
      </c>
      <c r="AG2" s="52"/>
      <c r="AH2" s="52"/>
      <c r="AI2" s="52"/>
      <c r="AJ2" s="52"/>
    </row>
    <row r="3" spans="1:36" ht="15" customHeight="1">
      <c r="A3" s="7"/>
      <c r="B3" s="52" t="s">
        <v>68</v>
      </c>
      <c r="C3" s="52"/>
      <c r="D3" s="52"/>
      <c r="E3" s="52"/>
      <c r="F3" s="52"/>
      <c r="K3" s="7"/>
      <c r="L3" s="52" t="s">
        <v>99</v>
      </c>
      <c r="M3" s="52"/>
      <c r="N3" s="52"/>
      <c r="O3" s="52"/>
      <c r="P3" s="52"/>
      <c r="U3" s="7"/>
      <c r="V3" s="52" t="s">
        <v>103</v>
      </c>
      <c r="W3" s="52"/>
      <c r="X3" s="52"/>
      <c r="Y3" s="52"/>
      <c r="Z3" s="52"/>
      <c r="AE3" s="7"/>
      <c r="AF3" s="52" t="s">
        <v>103</v>
      </c>
      <c r="AG3" s="52"/>
      <c r="AH3" s="52"/>
      <c r="AI3" s="52"/>
      <c r="AJ3" s="52"/>
    </row>
    <row r="4" spans="1:36" ht="15" customHeight="1">
      <c r="A4" s="7"/>
      <c r="B4" s="52"/>
      <c r="C4" s="52"/>
      <c r="D4" s="52"/>
      <c r="E4" s="52"/>
      <c r="F4" s="52"/>
      <c r="K4" s="7"/>
      <c r="L4" s="52"/>
      <c r="M4" s="52"/>
      <c r="N4" s="52"/>
      <c r="O4" s="52"/>
      <c r="P4" s="52"/>
      <c r="U4" s="7"/>
      <c r="V4" s="52"/>
      <c r="W4" s="52"/>
      <c r="X4" s="52"/>
      <c r="Y4" s="52"/>
      <c r="Z4" s="52"/>
      <c r="AE4" s="7"/>
      <c r="AF4" s="52"/>
      <c r="AG4" s="52"/>
      <c r="AH4" s="52"/>
      <c r="AI4" s="52"/>
      <c r="AJ4" s="52"/>
    </row>
    <row r="5" spans="1:39" ht="15" customHeight="1">
      <c r="A5" s="7"/>
      <c r="B5" s="27"/>
      <c r="C5" s="90" t="s">
        <v>69</v>
      </c>
      <c r="D5" s="91"/>
      <c r="E5" s="91"/>
      <c r="F5" s="91"/>
      <c r="G5" s="91"/>
      <c r="H5" s="91"/>
      <c r="I5" s="92"/>
      <c r="K5" s="7"/>
      <c r="L5" s="27"/>
      <c r="M5" s="90" t="s">
        <v>69</v>
      </c>
      <c r="N5" s="91"/>
      <c r="O5" s="91"/>
      <c r="P5" s="91"/>
      <c r="Q5" s="91"/>
      <c r="R5" s="91"/>
      <c r="S5" s="92"/>
      <c r="U5" s="7"/>
      <c r="V5" s="27"/>
      <c r="W5" s="90" t="s">
        <v>69</v>
      </c>
      <c r="X5" s="91"/>
      <c r="Y5" s="91"/>
      <c r="Z5" s="91"/>
      <c r="AA5" s="91"/>
      <c r="AB5" s="91"/>
      <c r="AC5" s="92"/>
      <c r="AE5" s="7"/>
      <c r="AF5" s="27"/>
      <c r="AG5" s="90" t="s">
        <v>69</v>
      </c>
      <c r="AH5" s="91"/>
      <c r="AI5" s="91"/>
      <c r="AJ5" s="91"/>
      <c r="AK5" s="91"/>
      <c r="AL5" s="91"/>
      <c r="AM5" s="92"/>
    </row>
    <row r="6" spans="1:39" ht="62.25" customHeight="1">
      <c r="A6" s="7"/>
      <c r="B6" s="20" t="s">
        <v>70</v>
      </c>
      <c r="C6" s="53" t="s">
        <v>71</v>
      </c>
      <c r="D6" s="54" t="s">
        <v>72</v>
      </c>
      <c r="E6" s="55" t="s">
        <v>102</v>
      </c>
      <c r="F6" s="35" t="s">
        <v>73</v>
      </c>
      <c r="G6" s="56" t="s">
        <v>74</v>
      </c>
      <c r="H6" s="56" t="s">
        <v>75</v>
      </c>
      <c r="I6" s="57" t="s">
        <v>76</v>
      </c>
      <c r="K6" s="7"/>
      <c r="L6" s="20" t="s">
        <v>70</v>
      </c>
      <c r="M6" s="53" t="s">
        <v>77</v>
      </c>
      <c r="N6" s="54" t="s">
        <v>78</v>
      </c>
      <c r="O6" s="55" t="s">
        <v>79</v>
      </c>
      <c r="P6" s="35" t="s">
        <v>80</v>
      </c>
      <c r="Q6" s="56" t="s">
        <v>101</v>
      </c>
      <c r="R6" s="56" t="s">
        <v>81</v>
      </c>
      <c r="S6" s="57" t="s">
        <v>82</v>
      </c>
      <c r="U6" s="7"/>
      <c r="V6" s="20" t="s">
        <v>70</v>
      </c>
      <c r="W6" s="53" t="s">
        <v>71</v>
      </c>
      <c r="X6" s="54" t="s">
        <v>72</v>
      </c>
      <c r="Y6" s="55" t="s">
        <v>102</v>
      </c>
      <c r="Z6" s="35" t="s">
        <v>73</v>
      </c>
      <c r="AA6" s="56" t="s">
        <v>74</v>
      </c>
      <c r="AB6" s="56" t="s">
        <v>75</v>
      </c>
      <c r="AC6" s="57" t="s">
        <v>76</v>
      </c>
      <c r="AE6" s="7"/>
      <c r="AF6" s="20" t="s">
        <v>70</v>
      </c>
      <c r="AG6" s="53" t="s">
        <v>77</v>
      </c>
      <c r="AH6" s="54" t="s">
        <v>78</v>
      </c>
      <c r="AI6" s="55" t="s">
        <v>83</v>
      </c>
      <c r="AJ6" s="35" t="s">
        <v>80</v>
      </c>
      <c r="AK6" s="56" t="s">
        <v>84</v>
      </c>
      <c r="AL6" s="56" t="s">
        <v>81</v>
      </c>
      <c r="AM6" s="57" t="s">
        <v>82</v>
      </c>
    </row>
    <row r="7" spans="1:39" ht="15" customHeight="1">
      <c r="A7" s="7"/>
      <c r="B7" s="21"/>
      <c r="C7" s="93" t="s">
        <v>50</v>
      </c>
      <c r="D7" s="94"/>
      <c r="E7" s="94"/>
      <c r="F7" s="94"/>
      <c r="G7" s="94"/>
      <c r="H7" s="94"/>
      <c r="I7" s="95"/>
      <c r="K7" s="7"/>
      <c r="L7" s="21"/>
      <c r="M7" s="93" t="s">
        <v>50</v>
      </c>
      <c r="N7" s="94"/>
      <c r="O7" s="94"/>
      <c r="P7" s="94"/>
      <c r="Q7" s="94"/>
      <c r="R7" s="94"/>
      <c r="S7" s="95"/>
      <c r="U7" s="7"/>
      <c r="V7" s="21"/>
      <c r="W7" s="93" t="s">
        <v>85</v>
      </c>
      <c r="X7" s="94"/>
      <c r="Y7" s="94"/>
      <c r="Z7" s="94"/>
      <c r="AA7" s="94"/>
      <c r="AB7" s="94"/>
      <c r="AC7" s="95"/>
      <c r="AE7" s="7"/>
      <c r="AF7" s="21"/>
      <c r="AG7" s="93" t="s">
        <v>85</v>
      </c>
      <c r="AH7" s="94"/>
      <c r="AI7" s="94"/>
      <c r="AJ7" s="94"/>
      <c r="AK7" s="94"/>
      <c r="AL7" s="94"/>
      <c r="AM7" s="95"/>
    </row>
    <row r="8" spans="1:39" ht="6.75" customHeight="1">
      <c r="A8" s="7"/>
      <c r="B8" s="16"/>
      <c r="C8" s="19"/>
      <c r="D8" s="6"/>
      <c r="E8" s="6"/>
      <c r="F8" s="30"/>
      <c r="G8" s="31"/>
      <c r="H8" s="31"/>
      <c r="I8" s="32"/>
      <c r="K8" s="7"/>
      <c r="L8" s="16"/>
      <c r="M8" s="19"/>
      <c r="N8" s="6"/>
      <c r="O8" s="6"/>
      <c r="P8" s="30"/>
      <c r="Q8" s="31"/>
      <c r="R8" s="31"/>
      <c r="S8" s="32"/>
      <c r="U8" s="7"/>
      <c r="V8" s="16"/>
      <c r="W8" s="19"/>
      <c r="X8" s="6"/>
      <c r="Y8" s="6"/>
      <c r="Z8" s="30"/>
      <c r="AA8" s="31"/>
      <c r="AB8" s="31"/>
      <c r="AC8" s="32"/>
      <c r="AE8" s="7"/>
      <c r="AF8" s="16"/>
      <c r="AG8" s="19"/>
      <c r="AH8" s="6"/>
      <c r="AI8" s="6"/>
      <c r="AJ8" s="30"/>
      <c r="AK8" s="31"/>
      <c r="AL8" s="31"/>
      <c r="AM8" s="32"/>
    </row>
    <row r="9" spans="1:39" ht="15">
      <c r="A9" s="7"/>
      <c r="B9" s="16" t="s">
        <v>71</v>
      </c>
      <c r="C9" s="19">
        <f aca="true" t="shared" si="0" ref="C9:I9">SUM(C11:C25)</f>
        <v>1469712</v>
      </c>
      <c r="D9" s="6">
        <f t="shared" si="0"/>
        <v>995952</v>
      </c>
      <c r="E9" s="69" t="s">
        <v>98</v>
      </c>
      <c r="F9" s="6">
        <f t="shared" si="0"/>
        <v>42542</v>
      </c>
      <c r="G9" s="6">
        <f t="shared" si="0"/>
        <v>68487</v>
      </c>
      <c r="H9" s="6">
        <f t="shared" si="0"/>
        <v>136363.00000000006</v>
      </c>
      <c r="I9" s="34">
        <f t="shared" si="0"/>
        <v>19176</v>
      </c>
      <c r="K9" s="7"/>
      <c r="L9" s="16" t="s">
        <v>71</v>
      </c>
      <c r="M9" s="19">
        <f aca="true" t="shared" si="1" ref="M9:S9">SUM(M11:M25)</f>
        <v>1864</v>
      </c>
      <c r="N9" s="6">
        <f t="shared" si="1"/>
        <v>5387</v>
      </c>
      <c r="O9" s="6">
        <f t="shared" si="1"/>
        <v>235</v>
      </c>
      <c r="P9" s="6">
        <f t="shared" si="1"/>
        <v>2884</v>
      </c>
      <c r="Q9" s="6">
        <f t="shared" si="1"/>
        <v>120874.99999999999</v>
      </c>
      <c r="R9" s="6">
        <f t="shared" si="1"/>
        <v>14185.999999999998</v>
      </c>
      <c r="S9" s="34">
        <f t="shared" si="1"/>
        <v>61761</v>
      </c>
      <c r="U9" s="7"/>
      <c r="V9" s="58" t="s">
        <v>71</v>
      </c>
      <c r="W9" s="41">
        <f>C9/$C$9*100</f>
        <v>100</v>
      </c>
      <c r="X9" s="39">
        <f aca="true" t="shared" si="2" ref="X9:AC9">D9/$C$9*100</f>
        <v>67.76511316502824</v>
      </c>
      <c r="Y9" s="71" t="s">
        <v>98</v>
      </c>
      <c r="Z9" s="39">
        <f t="shared" si="2"/>
        <v>2.89458070696844</v>
      </c>
      <c r="AA9" s="39">
        <f t="shared" si="2"/>
        <v>4.659892550377217</v>
      </c>
      <c r="AB9" s="39">
        <f t="shared" si="2"/>
        <v>9.278212330034732</v>
      </c>
      <c r="AC9" s="40">
        <f t="shared" si="2"/>
        <v>1.3047454195107613</v>
      </c>
      <c r="AE9" s="7"/>
      <c r="AF9" s="16" t="s">
        <v>71</v>
      </c>
      <c r="AG9" s="41">
        <f aca="true" t="shared" si="3" ref="AG9:AM9">M9/$C$9*100</f>
        <v>0.12682756893867642</v>
      </c>
      <c r="AH9" s="39">
        <f t="shared" si="3"/>
        <v>0.3665343958544259</v>
      </c>
      <c r="AI9" s="39">
        <f t="shared" si="3"/>
        <v>0.01598952719988678</v>
      </c>
      <c r="AJ9" s="39">
        <f t="shared" si="3"/>
        <v>0.19622892104031267</v>
      </c>
      <c r="AK9" s="39">
        <f t="shared" si="3"/>
        <v>8.224400426750273</v>
      </c>
      <c r="AL9" s="39">
        <f t="shared" si="3"/>
        <v>0.9652231185429525</v>
      </c>
      <c r="AM9" s="40">
        <f t="shared" si="3"/>
        <v>4.2022518697540745</v>
      </c>
    </row>
    <row r="10" spans="1:39" ht="6.75" customHeight="1">
      <c r="A10" s="7"/>
      <c r="B10" s="16"/>
      <c r="C10" s="19"/>
      <c r="D10" s="6"/>
      <c r="E10" s="6"/>
      <c r="F10" s="28"/>
      <c r="G10" s="29"/>
      <c r="H10" s="29"/>
      <c r="I10" s="33"/>
      <c r="K10" s="7"/>
      <c r="L10" s="16"/>
      <c r="M10" s="19"/>
      <c r="N10" s="6"/>
      <c r="O10" s="6"/>
      <c r="P10" s="28"/>
      <c r="Q10" s="29"/>
      <c r="R10" s="29"/>
      <c r="S10" s="33"/>
      <c r="U10" s="7"/>
      <c r="V10" s="16"/>
      <c r="W10" s="19"/>
      <c r="X10" s="6"/>
      <c r="Y10" s="69"/>
      <c r="Z10" s="28"/>
      <c r="AA10" s="29"/>
      <c r="AB10" s="29"/>
      <c r="AC10" s="33"/>
      <c r="AE10" s="7"/>
      <c r="AF10" s="16"/>
      <c r="AG10" s="19"/>
      <c r="AH10" s="6"/>
      <c r="AI10" s="6"/>
      <c r="AJ10" s="28"/>
      <c r="AK10" s="29"/>
      <c r="AL10" s="29"/>
      <c r="AM10" s="33"/>
    </row>
    <row r="11" spans="1:39" ht="15">
      <c r="A11" s="7"/>
      <c r="B11" s="16" t="s">
        <v>9</v>
      </c>
      <c r="C11" s="19">
        <f>SUM(D11:I11)+SUM(M11:S11)</f>
        <v>112175</v>
      </c>
      <c r="D11" s="6">
        <v>111081</v>
      </c>
      <c r="E11" s="69" t="s">
        <v>98</v>
      </c>
      <c r="F11" s="6">
        <v>76</v>
      </c>
      <c r="G11" s="77">
        <v>100</v>
      </c>
      <c r="H11" s="6">
        <v>227</v>
      </c>
      <c r="I11" s="34">
        <v>25</v>
      </c>
      <c r="K11" s="7"/>
      <c r="L11" s="16" t="s">
        <v>9</v>
      </c>
      <c r="M11" s="83">
        <v>6</v>
      </c>
      <c r="N11" s="69">
        <v>8</v>
      </c>
      <c r="O11" s="69">
        <v>1</v>
      </c>
      <c r="P11" s="69">
        <v>18</v>
      </c>
      <c r="Q11" s="69">
        <v>351</v>
      </c>
      <c r="R11" s="69">
        <v>44</v>
      </c>
      <c r="S11" s="84">
        <v>238</v>
      </c>
      <c r="U11" s="7"/>
      <c r="V11" s="16" t="s">
        <v>9</v>
      </c>
      <c r="W11" s="41">
        <f aca="true" t="shared" si="4" ref="W11:W25">C11/$C$9*100</f>
        <v>7.632447717648083</v>
      </c>
      <c r="X11" s="39">
        <f aca="true" t="shared" si="5" ref="X11:X25">D11/$C$9*100</f>
        <v>7.558011365492015</v>
      </c>
      <c r="Y11" s="71" t="s">
        <v>98</v>
      </c>
      <c r="Z11" s="39">
        <f aca="true" t="shared" si="6" ref="Z11:Z25">F11/$C$9*100</f>
        <v>0.005171081136984662</v>
      </c>
      <c r="AA11" s="39">
        <f aca="true" t="shared" si="7" ref="AA11:AA25">G11/$C$9*100</f>
        <v>0.006804054127611396</v>
      </c>
      <c r="AB11" s="39">
        <f aca="true" t="shared" si="8" ref="AB11:AB25">H11/$C$9*100</f>
        <v>0.01544520286967787</v>
      </c>
      <c r="AC11" s="40">
        <f aca="true" t="shared" si="9" ref="AC11:AC25">I11/$C$9*100</f>
        <v>0.001701013531902849</v>
      </c>
      <c r="AE11" s="7"/>
      <c r="AF11" s="16" t="s">
        <v>9</v>
      </c>
      <c r="AG11" s="41">
        <f aca="true" t="shared" si="10" ref="AG11:AG25">M11/$C$9*100</f>
        <v>0.00040824324765668376</v>
      </c>
      <c r="AH11" s="39">
        <f aca="true" t="shared" si="11" ref="AH11:AH25">N11/$C$9*100</f>
        <v>0.0005443243302089116</v>
      </c>
      <c r="AI11" s="39">
        <f aca="true" t="shared" si="12" ref="AI11:AI25">O11/$C$9*100</f>
        <v>6.804054127611396E-05</v>
      </c>
      <c r="AJ11" s="39">
        <f aca="true" t="shared" si="13" ref="AJ11:AJ25">P11/$C$9*100</f>
        <v>0.0012247297429700513</v>
      </c>
      <c r="AK11" s="39">
        <f aca="true" t="shared" si="14" ref="AK11:AK25">Q11/$C$9*100</f>
        <v>0.023882229987916</v>
      </c>
      <c r="AL11" s="39">
        <f aca="true" t="shared" si="15" ref="AL11:AL25">R11/$C$9*100</f>
        <v>0.002993783816149014</v>
      </c>
      <c r="AM11" s="40">
        <f aca="true" t="shared" si="16" ref="AM11:AM25">S11/$C$9*100</f>
        <v>0.016193648823715122</v>
      </c>
    </row>
    <row r="12" spans="1:39" ht="15">
      <c r="A12" s="7"/>
      <c r="B12" s="16">
        <v>2</v>
      </c>
      <c r="C12" s="19">
        <f aca="true" t="shared" si="17" ref="C12:C25">SUM(D12:I12)+SUM(M12:S12)</f>
        <v>298686</v>
      </c>
      <c r="D12" s="6">
        <v>294816</v>
      </c>
      <c r="E12" s="69" t="s">
        <v>98</v>
      </c>
      <c r="F12" s="6">
        <v>412</v>
      </c>
      <c r="G12" s="77">
        <v>276</v>
      </c>
      <c r="H12" s="6">
        <v>1160</v>
      </c>
      <c r="I12" s="34">
        <v>84</v>
      </c>
      <c r="K12" s="7"/>
      <c r="L12" s="16">
        <v>2</v>
      </c>
      <c r="M12" s="83">
        <v>16</v>
      </c>
      <c r="N12" s="69">
        <v>26</v>
      </c>
      <c r="O12" s="69">
        <v>2</v>
      </c>
      <c r="P12" s="69">
        <v>72</v>
      </c>
      <c r="Q12" s="69">
        <v>1248</v>
      </c>
      <c r="R12" s="69">
        <v>100</v>
      </c>
      <c r="S12" s="84">
        <v>474</v>
      </c>
      <c r="U12" s="7"/>
      <c r="V12" s="16">
        <v>2</v>
      </c>
      <c r="W12" s="41">
        <f t="shared" si="4"/>
        <v>20.322757111597376</v>
      </c>
      <c r="X12" s="39">
        <f t="shared" si="5"/>
        <v>20.05944021685881</v>
      </c>
      <c r="Y12" s="71" t="s">
        <v>98</v>
      </c>
      <c r="Z12" s="39">
        <f t="shared" si="6"/>
        <v>0.02803270300575895</v>
      </c>
      <c r="AA12" s="39">
        <f t="shared" si="7"/>
        <v>0.018779189392207452</v>
      </c>
      <c r="AB12" s="39">
        <f t="shared" si="8"/>
        <v>0.0789270278802922</v>
      </c>
      <c r="AC12" s="40">
        <f t="shared" si="9"/>
        <v>0.005715405467193573</v>
      </c>
      <c r="AE12" s="7"/>
      <c r="AF12" s="16">
        <v>2</v>
      </c>
      <c r="AG12" s="41">
        <f t="shared" si="10"/>
        <v>0.0010886486604178233</v>
      </c>
      <c r="AH12" s="39">
        <f t="shared" si="11"/>
        <v>0.001769054073178963</v>
      </c>
      <c r="AI12" s="39">
        <f t="shared" si="12"/>
        <v>0.0001360810825522279</v>
      </c>
      <c r="AJ12" s="39">
        <f t="shared" si="13"/>
        <v>0.004898918971880205</v>
      </c>
      <c r="AK12" s="39">
        <f t="shared" si="14"/>
        <v>0.08491459551259023</v>
      </c>
      <c r="AL12" s="39">
        <f t="shared" si="15"/>
        <v>0.006804054127611396</v>
      </c>
      <c r="AM12" s="40">
        <f t="shared" si="16"/>
        <v>0.03225121656487802</v>
      </c>
    </row>
    <row r="13" spans="1:39" ht="15">
      <c r="A13" s="7"/>
      <c r="B13" s="16">
        <v>3</v>
      </c>
      <c r="C13" s="19">
        <f t="shared" si="17"/>
        <v>134013</v>
      </c>
      <c r="D13" s="6">
        <v>129849</v>
      </c>
      <c r="E13" s="69" t="s">
        <v>98</v>
      </c>
      <c r="F13" s="6">
        <v>162</v>
      </c>
      <c r="G13" s="77">
        <v>168</v>
      </c>
      <c r="H13" s="6">
        <v>207</v>
      </c>
      <c r="I13" s="34">
        <v>30</v>
      </c>
      <c r="K13" s="7"/>
      <c r="L13" s="16">
        <v>3</v>
      </c>
      <c r="M13" s="83">
        <v>18</v>
      </c>
      <c r="N13" s="69">
        <v>18</v>
      </c>
      <c r="O13" s="69">
        <v>6</v>
      </c>
      <c r="P13" s="69">
        <v>138</v>
      </c>
      <c r="Q13" s="69">
        <v>2199</v>
      </c>
      <c r="R13" s="69">
        <v>180</v>
      </c>
      <c r="S13" s="84">
        <v>1038</v>
      </c>
      <c r="U13" s="7"/>
      <c r="V13" s="16">
        <v>3</v>
      </c>
      <c r="W13" s="41">
        <f t="shared" si="4"/>
        <v>9.11831705803586</v>
      </c>
      <c r="X13" s="39">
        <f t="shared" si="5"/>
        <v>8.834996244162122</v>
      </c>
      <c r="Y13" s="71" t="s">
        <v>98</v>
      </c>
      <c r="Z13" s="39">
        <f t="shared" si="6"/>
        <v>0.011022567686730461</v>
      </c>
      <c r="AA13" s="39">
        <f t="shared" si="7"/>
        <v>0.011430810934387145</v>
      </c>
      <c r="AB13" s="39">
        <f t="shared" si="8"/>
        <v>0.01408439204415559</v>
      </c>
      <c r="AC13" s="40">
        <f t="shared" si="9"/>
        <v>0.002041216238283419</v>
      </c>
      <c r="AE13" s="7"/>
      <c r="AF13" s="16">
        <v>3</v>
      </c>
      <c r="AG13" s="41">
        <f t="shared" si="10"/>
        <v>0.0012247297429700513</v>
      </c>
      <c r="AH13" s="39">
        <f t="shared" si="11"/>
        <v>0.0012247297429700513</v>
      </c>
      <c r="AI13" s="39">
        <f t="shared" si="12"/>
        <v>0.00040824324765668376</v>
      </c>
      <c r="AJ13" s="39">
        <f t="shared" si="13"/>
        <v>0.009389594696103726</v>
      </c>
      <c r="AK13" s="39">
        <f t="shared" si="14"/>
        <v>0.1496211502661746</v>
      </c>
      <c r="AL13" s="39">
        <f t="shared" si="15"/>
        <v>0.012247297429700512</v>
      </c>
      <c r="AM13" s="40">
        <f t="shared" si="16"/>
        <v>0.07062608184460628</v>
      </c>
    </row>
    <row r="14" spans="1:39" ht="15">
      <c r="A14" s="7"/>
      <c r="B14" s="16">
        <v>4</v>
      </c>
      <c r="C14" s="19">
        <f t="shared" si="17"/>
        <v>97356</v>
      </c>
      <c r="D14" s="6">
        <v>92168</v>
      </c>
      <c r="E14" s="69" t="s">
        <v>98</v>
      </c>
      <c r="F14" s="6">
        <v>200</v>
      </c>
      <c r="G14" s="77">
        <v>192</v>
      </c>
      <c r="H14" s="6">
        <v>216</v>
      </c>
      <c r="I14" s="34">
        <v>48</v>
      </c>
      <c r="K14" s="7"/>
      <c r="L14" s="16">
        <v>4</v>
      </c>
      <c r="M14" s="83">
        <v>4</v>
      </c>
      <c r="N14" s="69">
        <v>20</v>
      </c>
      <c r="O14" s="69">
        <v>8</v>
      </c>
      <c r="P14" s="69">
        <v>72</v>
      </c>
      <c r="Q14" s="69">
        <v>2640</v>
      </c>
      <c r="R14" s="69">
        <v>284</v>
      </c>
      <c r="S14" s="84">
        <v>1504</v>
      </c>
      <c r="U14" s="7"/>
      <c r="V14" s="16">
        <v>4</v>
      </c>
      <c r="W14" s="41">
        <f t="shared" si="4"/>
        <v>6.62415493647735</v>
      </c>
      <c r="X14" s="39">
        <f t="shared" si="5"/>
        <v>6.271160608336872</v>
      </c>
      <c r="Y14" s="71" t="s">
        <v>98</v>
      </c>
      <c r="Z14" s="39">
        <f t="shared" si="6"/>
        <v>0.013608108255222792</v>
      </c>
      <c r="AA14" s="39">
        <f t="shared" si="7"/>
        <v>0.01306378392501388</v>
      </c>
      <c r="AB14" s="39">
        <f t="shared" si="8"/>
        <v>0.014696756915640615</v>
      </c>
      <c r="AC14" s="40">
        <f t="shared" si="9"/>
        <v>0.00326594598125347</v>
      </c>
      <c r="AE14" s="7"/>
      <c r="AF14" s="16">
        <v>4</v>
      </c>
      <c r="AG14" s="41">
        <f t="shared" si="10"/>
        <v>0.0002721621651044558</v>
      </c>
      <c r="AH14" s="39">
        <f t="shared" si="11"/>
        <v>0.0013608108255222793</v>
      </c>
      <c r="AI14" s="39">
        <f t="shared" si="12"/>
        <v>0.0005443243302089116</v>
      </c>
      <c r="AJ14" s="39">
        <f t="shared" si="13"/>
        <v>0.004898918971880205</v>
      </c>
      <c r="AK14" s="39">
        <f t="shared" si="14"/>
        <v>0.17962702896894084</v>
      </c>
      <c r="AL14" s="39">
        <f t="shared" si="15"/>
        <v>0.019323513722416363</v>
      </c>
      <c r="AM14" s="40">
        <f t="shared" si="16"/>
        <v>0.10233297407927539</v>
      </c>
    </row>
    <row r="15" spans="1:39" ht="15">
      <c r="A15" s="7"/>
      <c r="B15" s="16" t="s">
        <v>86</v>
      </c>
      <c r="C15" s="19">
        <f>SUM(D15:I15)+SUM(M15:S15)</f>
        <v>72845</v>
      </c>
      <c r="D15" s="6">
        <v>65415</v>
      </c>
      <c r="E15" s="69" t="s">
        <v>98</v>
      </c>
      <c r="F15" s="6">
        <v>300</v>
      </c>
      <c r="G15" s="77">
        <v>185</v>
      </c>
      <c r="H15" s="6">
        <v>380</v>
      </c>
      <c r="I15" s="34">
        <v>120</v>
      </c>
      <c r="K15" s="7"/>
      <c r="L15" s="16" t="s">
        <v>86</v>
      </c>
      <c r="M15" s="83">
        <v>5</v>
      </c>
      <c r="N15" s="69">
        <v>30</v>
      </c>
      <c r="O15" s="69">
        <v>10</v>
      </c>
      <c r="P15" s="69">
        <v>85</v>
      </c>
      <c r="Q15" s="69">
        <v>3590</v>
      </c>
      <c r="R15" s="69">
        <v>515</v>
      </c>
      <c r="S15" s="84">
        <v>2210</v>
      </c>
      <c r="U15" s="7"/>
      <c r="V15" s="16" t="s">
        <v>86</v>
      </c>
      <c r="W15" s="41">
        <f t="shared" si="4"/>
        <v>4.956413229258522</v>
      </c>
      <c r="X15" s="39">
        <f t="shared" si="5"/>
        <v>4.4508720075769945</v>
      </c>
      <c r="Y15" s="71" t="s">
        <v>98</v>
      </c>
      <c r="Z15" s="39">
        <f t="shared" si="6"/>
        <v>0.02041216238283419</v>
      </c>
      <c r="AA15" s="39">
        <f t="shared" si="7"/>
        <v>0.012587500136081084</v>
      </c>
      <c r="AB15" s="39">
        <f t="shared" si="8"/>
        <v>0.025855405684923304</v>
      </c>
      <c r="AC15" s="40">
        <f t="shared" si="9"/>
        <v>0.008164864953133675</v>
      </c>
      <c r="AE15" s="7"/>
      <c r="AF15" s="16" t="s">
        <v>86</v>
      </c>
      <c r="AG15" s="41">
        <f t="shared" si="10"/>
        <v>0.0003402027063805698</v>
      </c>
      <c r="AH15" s="39">
        <f t="shared" si="11"/>
        <v>0.002041216238283419</v>
      </c>
      <c r="AI15" s="39">
        <f t="shared" si="12"/>
        <v>0.0006804054127611396</v>
      </c>
      <c r="AJ15" s="39">
        <f t="shared" si="13"/>
        <v>0.005783446008469686</v>
      </c>
      <c r="AK15" s="39">
        <f t="shared" si="14"/>
        <v>0.24426554318124913</v>
      </c>
      <c r="AL15" s="39">
        <f t="shared" si="15"/>
        <v>0.03504087875719869</v>
      </c>
      <c r="AM15" s="40">
        <f t="shared" si="16"/>
        <v>0.15036959622021184</v>
      </c>
    </row>
    <row r="16" spans="1:39" ht="15">
      <c r="A16" s="7"/>
      <c r="B16" s="16" t="s">
        <v>87</v>
      </c>
      <c r="C16" s="19">
        <f t="shared" si="17"/>
        <v>50802</v>
      </c>
      <c r="D16" s="6">
        <v>42972</v>
      </c>
      <c r="E16" s="69" t="s">
        <v>98</v>
      </c>
      <c r="F16" s="6">
        <v>180</v>
      </c>
      <c r="G16" s="77">
        <v>222</v>
      </c>
      <c r="H16" s="6">
        <v>396</v>
      </c>
      <c r="I16" s="34">
        <v>114</v>
      </c>
      <c r="K16" s="7"/>
      <c r="L16" s="16" t="s">
        <v>87</v>
      </c>
      <c r="M16" s="83">
        <v>12</v>
      </c>
      <c r="N16" s="69">
        <v>0</v>
      </c>
      <c r="O16" s="69">
        <v>12</v>
      </c>
      <c r="P16" s="69">
        <v>48</v>
      </c>
      <c r="Q16" s="69">
        <v>4398</v>
      </c>
      <c r="R16" s="69">
        <v>288</v>
      </c>
      <c r="S16" s="84">
        <v>2160</v>
      </c>
      <c r="U16" s="7"/>
      <c r="V16" s="16" t="s">
        <v>87</v>
      </c>
      <c r="W16" s="41">
        <f t="shared" si="4"/>
        <v>3.456595577909141</v>
      </c>
      <c r="X16" s="39">
        <f t="shared" si="5"/>
        <v>2.9238381397171693</v>
      </c>
      <c r="Y16" s="71" t="s">
        <v>98</v>
      </c>
      <c r="Z16" s="39">
        <f t="shared" si="6"/>
        <v>0.012247297429700512</v>
      </c>
      <c r="AA16" s="39">
        <f t="shared" si="7"/>
        <v>0.015105000163297298</v>
      </c>
      <c r="AB16" s="39">
        <f t="shared" si="8"/>
        <v>0.026944054345341126</v>
      </c>
      <c r="AC16" s="40">
        <f t="shared" si="9"/>
        <v>0.007756621705476992</v>
      </c>
      <c r="AE16" s="7"/>
      <c r="AF16" s="16" t="s">
        <v>87</v>
      </c>
      <c r="AG16" s="41">
        <f t="shared" si="10"/>
        <v>0.0008164864953133675</v>
      </c>
      <c r="AH16" s="39">
        <f t="shared" si="11"/>
        <v>0</v>
      </c>
      <c r="AI16" s="39">
        <f t="shared" si="12"/>
        <v>0.0008164864953133675</v>
      </c>
      <c r="AJ16" s="39">
        <f t="shared" si="13"/>
        <v>0.00326594598125347</v>
      </c>
      <c r="AK16" s="39">
        <f t="shared" si="14"/>
        <v>0.2992423005323492</v>
      </c>
      <c r="AL16" s="39">
        <f t="shared" si="15"/>
        <v>0.01959567588752082</v>
      </c>
      <c r="AM16" s="40">
        <f t="shared" si="16"/>
        <v>0.14696756915640616</v>
      </c>
    </row>
    <row r="17" spans="1:39" ht="15">
      <c r="A17" s="7"/>
      <c r="B17" s="16" t="s">
        <v>88</v>
      </c>
      <c r="C17" s="19">
        <f t="shared" si="17"/>
        <v>35028</v>
      </c>
      <c r="D17" s="6">
        <v>27006</v>
      </c>
      <c r="E17" s="69" t="s">
        <v>98</v>
      </c>
      <c r="F17" s="6">
        <v>119</v>
      </c>
      <c r="G17" s="77">
        <v>224</v>
      </c>
      <c r="H17" s="6">
        <v>329</v>
      </c>
      <c r="I17" s="34">
        <v>105</v>
      </c>
      <c r="K17" s="7"/>
      <c r="L17" s="16" t="s">
        <v>88</v>
      </c>
      <c r="M17" s="83">
        <v>14</v>
      </c>
      <c r="N17" s="69">
        <v>14</v>
      </c>
      <c r="O17" s="69">
        <v>21</v>
      </c>
      <c r="P17" s="69">
        <v>56</v>
      </c>
      <c r="Q17" s="69">
        <v>4340</v>
      </c>
      <c r="R17" s="69">
        <v>399</v>
      </c>
      <c r="S17" s="84">
        <v>2401</v>
      </c>
      <c r="U17" s="7"/>
      <c r="V17" s="16" t="s">
        <v>88</v>
      </c>
      <c r="W17" s="41">
        <f t="shared" si="4"/>
        <v>2.3833240798197197</v>
      </c>
      <c r="X17" s="39">
        <f t="shared" si="5"/>
        <v>1.8375028577027337</v>
      </c>
      <c r="Y17" s="71" t="s">
        <v>98</v>
      </c>
      <c r="Z17" s="39">
        <f t="shared" si="6"/>
        <v>0.008096824411857561</v>
      </c>
      <c r="AA17" s="39">
        <f t="shared" si="7"/>
        <v>0.015241081245849527</v>
      </c>
      <c r="AB17" s="39">
        <f t="shared" si="8"/>
        <v>0.022385338079841492</v>
      </c>
      <c r="AC17" s="40">
        <f t="shared" si="9"/>
        <v>0.007144256833991966</v>
      </c>
      <c r="AE17" s="7"/>
      <c r="AF17" s="16" t="s">
        <v>88</v>
      </c>
      <c r="AG17" s="41">
        <f t="shared" si="10"/>
        <v>0.0009525675778655954</v>
      </c>
      <c r="AH17" s="39">
        <f t="shared" si="11"/>
        <v>0.0009525675778655954</v>
      </c>
      <c r="AI17" s="39">
        <f t="shared" si="12"/>
        <v>0.0014288513667983932</v>
      </c>
      <c r="AJ17" s="39">
        <f t="shared" si="13"/>
        <v>0.0038102703114623816</v>
      </c>
      <c r="AK17" s="39">
        <f t="shared" si="14"/>
        <v>0.29529594913833457</v>
      </c>
      <c r="AL17" s="39">
        <f t="shared" si="15"/>
        <v>0.02714817596916947</v>
      </c>
      <c r="AM17" s="40">
        <f t="shared" si="16"/>
        <v>0.1633653396039496</v>
      </c>
    </row>
    <row r="18" spans="1:39" ht="15">
      <c r="A18" s="7"/>
      <c r="B18" s="16" t="s">
        <v>89</v>
      </c>
      <c r="C18" s="19">
        <f t="shared" si="17"/>
        <v>25912</v>
      </c>
      <c r="D18" s="6">
        <v>18216</v>
      </c>
      <c r="E18" s="69" t="s">
        <v>98</v>
      </c>
      <c r="F18" s="6">
        <v>120</v>
      </c>
      <c r="G18" s="77">
        <v>208</v>
      </c>
      <c r="H18" s="6">
        <v>304</v>
      </c>
      <c r="I18" s="34">
        <v>112</v>
      </c>
      <c r="K18" s="7"/>
      <c r="L18" s="16" t="s">
        <v>89</v>
      </c>
      <c r="M18" s="83">
        <v>8</v>
      </c>
      <c r="N18" s="69">
        <v>24</v>
      </c>
      <c r="O18" s="69">
        <v>24</v>
      </c>
      <c r="P18" s="69">
        <v>120</v>
      </c>
      <c r="Q18" s="69">
        <v>4088</v>
      </c>
      <c r="R18" s="69">
        <v>304</v>
      </c>
      <c r="S18" s="84">
        <v>2384</v>
      </c>
      <c r="U18" s="7"/>
      <c r="V18" s="16" t="s">
        <v>89</v>
      </c>
      <c r="W18" s="41">
        <f t="shared" si="4"/>
        <v>1.7630665055466648</v>
      </c>
      <c r="X18" s="39">
        <f t="shared" si="5"/>
        <v>1.2394264998856919</v>
      </c>
      <c r="Y18" s="71" t="s">
        <v>98</v>
      </c>
      <c r="Z18" s="39">
        <f t="shared" si="6"/>
        <v>0.008164864953133675</v>
      </c>
      <c r="AA18" s="39">
        <f t="shared" si="7"/>
        <v>0.014152432585431704</v>
      </c>
      <c r="AB18" s="39">
        <f t="shared" si="8"/>
        <v>0.020684324547938646</v>
      </c>
      <c r="AC18" s="40">
        <f t="shared" si="9"/>
        <v>0.007620540622924763</v>
      </c>
      <c r="AE18" s="7"/>
      <c r="AF18" s="16" t="s">
        <v>89</v>
      </c>
      <c r="AG18" s="41">
        <f t="shared" si="10"/>
        <v>0.0005443243302089116</v>
      </c>
      <c r="AH18" s="39">
        <f t="shared" si="11"/>
        <v>0.001632972990626735</v>
      </c>
      <c r="AI18" s="39">
        <f t="shared" si="12"/>
        <v>0.001632972990626735</v>
      </c>
      <c r="AJ18" s="39">
        <f t="shared" si="13"/>
        <v>0.008164864953133675</v>
      </c>
      <c r="AK18" s="39">
        <f t="shared" si="14"/>
        <v>0.27814973273675386</v>
      </c>
      <c r="AL18" s="39">
        <f t="shared" si="15"/>
        <v>0.020684324547938646</v>
      </c>
      <c r="AM18" s="40">
        <f t="shared" si="16"/>
        <v>0.16220865040225568</v>
      </c>
    </row>
    <row r="19" spans="1:39" ht="15">
      <c r="A19" s="7"/>
      <c r="B19" s="16" t="s">
        <v>90</v>
      </c>
      <c r="C19" s="19">
        <f t="shared" si="17"/>
        <v>16479</v>
      </c>
      <c r="D19" s="6">
        <v>9747</v>
      </c>
      <c r="E19" s="69" t="s">
        <v>98</v>
      </c>
      <c r="F19" s="6">
        <v>117</v>
      </c>
      <c r="G19" s="77">
        <v>144</v>
      </c>
      <c r="H19" s="6">
        <v>207</v>
      </c>
      <c r="I19" s="34">
        <v>81</v>
      </c>
      <c r="K19" s="7"/>
      <c r="L19" s="16" t="s">
        <v>90</v>
      </c>
      <c r="M19" s="83">
        <v>0</v>
      </c>
      <c r="N19" s="69">
        <v>18</v>
      </c>
      <c r="O19" s="69">
        <v>0</v>
      </c>
      <c r="P19" s="69">
        <v>18</v>
      </c>
      <c r="Q19" s="69">
        <v>3672</v>
      </c>
      <c r="R19" s="69">
        <v>315</v>
      </c>
      <c r="S19" s="84">
        <v>2160</v>
      </c>
      <c r="U19" s="7"/>
      <c r="V19" s="16" t="s">
        <v>90</v>
      </c>
      <c r="W19" s="41">
        <f t="shared" si="4"/>
        <v>1.121240079689082</v>
      </c>
      <c r="X19" s="39">
        <f t="shared" si="5"/>
        <v>0.6631911558182828</v>
      </c>
      <c r="Y19" s="71" t="s">
        <v>98</v>
      </c>
      <c r="Z19" s="39">
        <f t="shared" si="6"/>
        <v>0.007960743329305332</v>
      </c>
      <c r="AA19" s="39">
        <f t="shared" si="7"/>
        <v>0.00979783794376041</v>
      </c>
      <c r="AB19" s="39">
        <f t="shared" si="8"/>
        <v>0.01408439204415559</v>
      </c>
      <c r="AC19" s="40">
        <f t="shared" si="9"/>
        <v>0.005511283843365231</v>
      </c>
      <c r="AE19" s="7"/>
      <c r="AF19" s="16" t="s">
        <v>90</v>
      </c>
      <c r="AG19" s="41">
        <f t="shared" si="10"/>
        <v>0</v>
      </c>
      <c r="AH19" s="39">
        <f t="shared" si="11"/>
        <v>0.0012247297429700513</v>
      </c>
      <c r="AI19" s="39">
        <f t="shared" si="12"/>
        <v>0</v>
      </c>
      <c r="AJ19" s="39">
        <f t="shared" si="13"/>
        <v>0.0012247297429700513</v>
      </c>
      <c r="AK19" s="39">
        <f t="shared" si="14"/>
        <v>0.24984486756589047</v>
      </c>
      <c r="AL19" s="39">
        <f t="shared" si="15"/>
        <v>0.0214327705019759</v>
      </c>
      <c r="AM19" s="40">
        <f t="shared" si="16"/>
        <v>0.14696756915640616</v>
      </c>
    </row>
    <row r="20" spans="1:39" ht="15">
      <c r="A20" s="7"/>
      <c r="B20" s="16" t="s">
        <v>0</v>
      </c>
      <c r="C20" s="19">
        <f t="shared" si="17"/>
        <v>105073.00000000006</v>
      </c>
      <c r="D20" s="6">
        <v>50111.00000000004</v>
      </c>
      <c r="E20" s="69" t="s">
        <v>98</v>
      </c>
      <c r="F20" s="6">
        <v>1150</v>
      </c>
      <c r="G20" s="77">
        <v>1798.9999999999998</v>
      </c>
      <c r="H20" s="6">
        <v>2887.999999999999</v>
      </c>
      <c r="I20" s="34">
        <v>1198.9999999999995</v>
      </c>
      <c r="K20" s="7"/>
      <c r="L20" s="16" t="s">
        <v>0</v>
      </c>
      <c r="M20" s="83">
        <v>59</v>
      </c>
      <c r="N20" s="69">
        <v>154</v>
      </c>
      <c r="O20" s="69">
        <v>40</v>
      </c>
      <c r="P20" s="69">
        <v>319</v>
      </c>
      <c r="Q20" s="69">
        <v>26873.00000000002</v>
      </c>
      <c r="R20" s="69">
        <v>2699</v>
      </c>
      <c r="S20" s="84">
        <v>17781.999999999993</v>
      </c>
      <c r="U20" s="7"/>
      <c r="V20" s="16" t="s">
        <v>0</v>
      </c>
      <c r="W20" s="41">
        <f t="shared" si="4"/>
        <v>7.149223793505126</v>
      </c>
      <c r="X20" s="39">
        <f t="shared" si="5"/>
        <v>3.409579563887349</v>
      </c>
      <c r="Y20" s="71" t="s">
        <v>98</v>
      </c>
      <c r="Z20" s="39">
        <f t="shared" si="6"/>
        <v>0.07824662246753106</v>
      </c>
      <c r="AA20" s="39">
        <f t="shared" si="7"/>
        <v>0.12240493375572899</v>
      </c>
      <c r="AB20" s="39">
        <f t="shared" si="8"/>
        <v>0.19650108320541704</v>
      </c>
      <c r="AC20" s="40">
        <f t="shared" si="9"/>
        <v>0.0815806089900606</v>
      </c>
      <c r="AE20" s="7"/>
      <c r="AF20" s="16" t="s">
        <v>0</v>
      </c>
      <c r="AG20" s="41">
        <f t="shared" si="10"/>
        <v>0.004014391935290723</v>
      </c>
      <c r="AH20" s="39">
        <f t="shared" si="11"/>
        <v>0.01047824335652155</v>
      </c>
      <c r="AI20" s="39">
        <f t="shared" si="12"/>
        <v>0.0027216216510445586</v>
      </c>
      <c r="AJ20" s="39">
        <f t="shared" si="13"/>
        <v>0.021704932667080352</v>
      </c>
      <c r="AK20" s="39">
        <f t="shared" si="14"/>
        <v>1.8284534657130116</v>
      </c>
      <c r="AL20" s="39">
        <f t="shared" si="15"/>
        <v>0.18364142090423158</v>
      </c>
      <c r="AM20" s="40">
        <f t="shared" si="16"/>
        <v>1.209896904971858</v>
      </c>
    </row>
    <row r="21" spans="1:39" ht="15">
      <c r="A21" s="7"/>
      <c r="B21" s="16" t="s">
        <v>1</v>
      </c>
      <c r="C21" s="19">
        <f t="shared" si="17"/>
        <v>99431.00000000003</v>
      </c>
      <c r="D21" s="6">
        <v>36249.00000000006</v>
      </c>
      <c r="E21" s="69" t="s">
        <v>98</v>
      </c>
      <c r="F21" s="6">
        <v>1929.9999999999998</v>
      </c>
      <c r="G21" s="77">
        <v>3153.0000000000005</v>
      </c>
      <c r="H21" s="6">
        <v>4229.999999999999</v>
      </c>
      <c r="I21" s="34">
        <v>2076.9999999999995</v>
      </c>
      <c r="K21" s="7"/>
      <c r="L21" s="16" t="s">
        <v>1</v>
      </c>
      <c r="M21" s="83">
        <v>181.99999999999997</v>
      </c>
      <c r="N21" s="69">
        <v>428</v>
      </c>
      <c r="O21" s="69">
        <v>20</v>
      </c>
      <c r="P21" s="69">
        <v>548</v>
      </c>
      <c r="Q21" s="69">
        <v>29004.99999999997</v>
      </c>
      <c r="R21" s="69">
        <v>4563.999999999998</v>
      </c>
      <c r="S21" s="84">
        <v>17045.000000000004</v>
      </c>
      <c r="U21" s="7"/>
      <c r="V21" s="16" t="s">
        <v>1</v>
      </c>
      <c r="W21" s="41">
        <f t="shared" si="4"/>
        <v>6.765339059625289</v>
      </c>
      <c r="X21" s="39">
        <f t="shared" si="5"/>
        <v>2.466401580717859</v>
      </c>
      <c r="Y21" s="71" t="s">
        <v>98</v>
      </c>
      <c r="Z21" s="39">
        <f t="shared" si="6"/>
        <v>0.13131824466289993</v>
      </c>
      <c r="AA21" s="39">
        <f t="shared" si="7"/>
        <v>0.21453182664358736</v>
      </c>
      <c r="AB21" s="39">
        <f t="shared" si="8"/>
        <v>0.287811489597962</v>
      </c>
      <c r="AC21" s="40">
        <f t="shared" si="9"/>
        <v>0.14132020423048866</v>
      </c>
      <c r="AE21" s="7"/>
      <c r="AF21" s="16" t="s">
        <v>1</v>
      </c>
      <c r="AG21" s="41">
        <f t="shared" si="10"/>
        <v>0.012383378512252737</v>
      </c>
      <c r="AH21" s="39">
        <f t="shared" si="11"/>
        <v>0.029121351666176774</v>
      </c>
      <c r="AI21" s="39">
        <f t="shared" si="12"/>
        <v>0.0013608108255222793</v>
      </c>
      <c r="AJ21" s="39">
        <f t="shared" si="13"/>
        <v>0.03728621661931045</v>
      </c>
      <c r="AK21" s="39">
        <f t="shared" si="14"/>
        <v>1.9735158997136835</v>
      </c>
      <c r="AL21" s="39">
        <f t="shared" si="15"/>
        <v>0.31053703038418395</v>
      </c>
      <c r="AM21" s="40">
        <f t="shared" si="16"/>
        <v>1.1597510260513626</v>
      </c>
    </row>
    <row r="22" spans="1:39" ht="15">
      <c r="A22" s="7"/>
      <c r="B22" s="16" t="s">
        <v>2</v>
      </c>
      <c r="C22" s="19">
        <f t="shared" si="17"/>
        <v>49146.999999999985</v>
      </c>
      <c r="D22" s="6">
        <v>17760.99999999999</v>
      </c>
      <c r="E22" s="69" t="s">
        <v>98</v>
      </c>
      <c r="F22" s="6">
        <v>1162</v>
      </c>
      <c r="G22" s="77">
        <v>2688</v>
      </c>
      <c r="H22" s="6">
        <v>3153.0000000000014</v>
      </c>
      <c r="I22" s="34">
        <v>1427</v>
      </c>
      <c r="K22" s="7"/>
      <c r="L22" s="16" t="s">
        <v>2</v>
      </c>
      <c r="M22" s="83">
        <v>230</v>
      </c>
      <c r="N22" s="69">
        <v>118</v>
      </c>
      <c r="O22" s="69">
        <v>91</v>
      </c>
      <c r="P22" s="69">
        <v>128</v>
      </c>
      <c r="Q22" s="69">
        <v>14629.999999999995</v>
      </c>
      <c r="R22" s="69">
        <v>2360</v>
      </c>
      <c r="S22" s="84">
        <v>5399.000000000001</v>
      </c>
      <c r="U22" s="7"/>
      <c r="V22" s="16" t="s">
        <v>2</v>
      </c>
      <c r="W22" s="41">
        <f t="shared" si="4"/>
        <v>3.343988482097172</v>
      </c>
      <c r="X22" s="39">
        <f t="shared" si="5"/>
        <v>1.2084680536050594</v>
      </c>
      <c r="Y22" s="71" t="s">
        <v>98</v>
      </c>
      <c r="Z22" s="39">
        <f t="shared" si="6"/>
        <v>0.07906310896284442</v>
      </c>
      <c r="AA22" s="39">
        <f t="shared" si="7"/>
        <v>0.18289297495019433</v>
      </c>
      <c r="AB22" s="39">
        <f t="shared" si="8"/>
        <v>0.21453182664358741</v>
      </c>
      <c r="AC22" s="40">
        <f t="shared" si="9"/>
        <v>0.09709385240101462</v>
      </c>
      <c r="AE22" s="7"/>
      <c r="AF22" s="16" t="s">
        <v>2</v>
      </c>
      <c r="AG22" s="41">
        <f t="shared" si="10"/>
        <v>0.01564932449350621</v>
      </c>
      <c r="AH22" s="39">
        <f t="shared" si="11"/>
        <v>0.008028783870581447</v>
      </c>
      <c r="AI22" s="39">
        <f t="shared" si="12"/>
        <v>0.00619168925612637</v>
      </c>
      <c r="AJ22" s="39">
        <f t="shared" si="13"/>
        <v>0.008709189283342586</v>
      </c>
      <c r="AK22" s="39">
        <f t="shared" si="14"/>
        <v>0.9954331188695469</v>
      </c>
      <c r="AL22" s="39">
        <f t="shared" si="15"/>
        <v>0.16057567741162893</v>
      </c>
      <c r="AM22" s="40">
        <f t="shared" si="16"/>
        <v>0.36735088234973934</v>
      </c>
    </row>
    <row r="23" spans="1:39" ht="15">
      <c r="A23" s="7"/>
      <c r="B23" s="16" t="s">
        <v>3</v>
      </c>
      <c r="C23" s="19">
        <f t="shared" si="17"/>
        <v>86513.99999999999</v>
      </c>
      <c r="D23" s="6">
        <v>29293.999999999993</v>
      </c>
      <c r="E23" s="69" t="s">
        <v>98</v>
      </c>
      <c r="F23" s="6">
        <v>3583</v>
      </c>
      <c r="G23" s="77">
        <v>9499.999999999995</v>
      </c>
      <c r="H23" s="6">
        <v>14025.000000000004</v>
      </c>
      <c r="I23" s="34">
        <v>1124</v>
      </c>
      <c r="K23" s="7"/>
      <c r="L23" s="16" t="s">
        <v>3</v>
      </c>
      <c r="M23" s="83">
        <v>795</v>
      </c>
      <c r="N23" s="69">
        <v>118</v>
      </c>
      <c r="O23" s="69">
        <v>0</v>
      </c>
      <c r="P23" s="69">
        <v>429</v>
      </c>
      <c r="Q23" s="69">
        <v>18546.000000000004</v>
      </c>
      <c r="R23" s="69">
        <v>2134</v>
      </c>
      <c r="S23" s="84">
        <v>6965.999999999998</v>
      </c>
      <c r="U23" s="7"/>
      <c r="V23" s="16" t="s">
        <v>3</v>
      </c>
      <c r="W23" s="41">
        <f t="shared" si="4"/>
        <v>5.886459387961722</v>
      </c>
      <c r="X23" s="39">
        <f t="shared" si="5"/>
        <v>1.993179616142482</v>
      </c>
      <c r="Y23" s="71" t="s">
        <v>98</v>
      </c>
      <c r="Z23" s="39">
        <f t="shared" si="6"/>
        <v>0.24378925939231633</v>
      </c>
      <c r="AA23" s="39">
        <f t="shared" si="7"/>
        <v>0.6463851421230823</v>
      </c>
      <c r="AB23" s="39">
        <f t="shared" si="8"/>
        <v>0.9542685913974984</v>
      </c>
      <c r="AC23" s="40">
        <f t="shared" si="9"/>
        <v>0.07647756839435209</v>
      </c>
      <c r="AE23" s="7"/>
      <c r="AF23" s="16" t="s">
        <v>3</v>
      </c>
      <c r="AG23" s="41">
        <f t="shared" si="10"/>
        <v>0.0540922303145106</v>
      </c>
      <c r="AH23" s="39">
        <f t="shared" si="11"/>
        <v>0.008028783870581447</v>
      </c>
      <c r="AI23" s="39">
        <f t="shared" si="12"/>
        <v>0</v>
      </c>
      <c r="AJ23" s="39">
        <f t="shared" si="13"/>
        <v>0.029189392207452886</v>
      </c>
      <c r="AK23" s="39">
        <f t="shared" si="14"/>
        <v>1.2618798785068097</v>
      </c>
      <c r="AL23" s="39">
        <f t="shared" si="15"/>
        <v>0.14519851508322718</v>
      </c>
      <c r="AM23" s="40">
        <f t="shared" si="16"/>
        <v>0.4739704105294097</v>
      </c>
    </row>
    <row r="24" spans="1:39" ht="15">
      <c r="A24" s="7"/>
      <c r="B24" s="16" t="s">
        <v>4</v>
      </c>
      <c r="C24" s="19">
        <f t="shared" si="17"/>
        <v>73689</v>
      </c>
      <c r="D24" s="6">
        <v>22429.000000000004</v>
      </c>
      <c r="E24" s="69" t="s">
        <v>98</v>
      </c>
      <c r="F24" s="6">
        <v>6069</v>
      </c>
      <c r="G24" s="77">
        <v>10156</v>
      </c>
      <c r="H24" s="6">
        <v>24790.000000000007</v>
      </c>
      <c r="I24" s="34">
        <v>2878</v>
      </c>
      <c r="K24" s="7"/>
      <c r="L24" s="16" t="s">
        <v>4</v>
      </c>
      <c r="M24" s="83">
        <v>515</v>
      </c>
      <c r="N24" s="69">
        <v>3069</v>
      </c>
      <c r="O24" s="69">
        <v>0</v>
      </c>
      <c r="P24" s="69">
        <v>833</v>
      </c>
      <c r="Q24" s="69">
        <v>2950</v>
      </c>
      <c r="R24" s="69">
        <v>0</v>
      </c>
      <c r="S24" s="84">
        <v>0</v>
      </c>
      <c r="U24" s="7"/>
      <c r="V24" s="16" t="s">
        <v>4</v>
      </c>
      <c r="W24" s="41">
        <f t="shared" si="4"/>
        <v>5.013839446095561</v>
      </c>
      <c r="X24" s="39">
        <f t="shared" si="5"/>
        <v>1.5260813002819602</v>
      </c>
      <c r="Y24" s="71" t="s">
        <v>98</v>
      </c>
      <c r="Z24" s="39">
        <f t="shared" si="6"/>
        <v>0.41293804500473563</v>
      </c>
      <c r="AA24" s="39">
        <f t="shared" si="7"/>
        <v>0.6910197372002134</v>
      </c>
      <c r="AB24" s="39">
        <f t="shared" si="8"/>
        <v>1.6867250182348654</v>
      </c>
      <c r="AC24" s="40">
        <f t="shared" si="9"/>
        <v>0.19582067779265597</v>
      </c>
      <c r="AE24" s="7"/>
      <c r="AF24" s="16" t="s">
        <v>4</v>
      </c>
      <c r="AG24" s="41">
        <f t="shared" si="10"/>
        <v>0.03504087875719869</v>
      </c>
      <c r="AH24" s="39">
        <f t="shared" si="11"/>
        <v>0.20881642117639376</v>
      </c>
      <c r="AI24" s="39">
        <f t="shared" si="12"/>
        <v>0</v>
      </c>
      <c r="AJ24" s="39">
        <f t="shared" si="13"/>
        <v>0.05667777088300292</v>
      </c>
      <c r="AK24" s="39">
        <f t="shared" si="14"/>
        <v>0.20071959676453616</v>
      </c>
      <c r="AL24" s="39">
        <f t="shared" si="15"/>
        <v>0</v>
      </c>
      <c r="AM24" s="40">
        <f t="shared" si="16"/>
        <v>0</v>
      </c>
    </row>
    <row r="25" spans="1:39" ht="15">
      <c r="A25" s="7"/>
      <c r="B25" s="16" t="s">
        <v>91</v>
      </c>
      <c r="C25" s="19">
        <f t="shared" si="17"/>
        <v>212562.00000000003</v>
      </c>
      <c r="D25" s="6">
        <v>48838.00000000001</v>
      </c>
      <c r="E25" s="69" t="s">
        <v>98</v>
      </c>
      <c r="F25" s="6">
        <v>26962</v>
      </c>
      <c r="G25" s="77">
        <v>39472</v>
      </c>
      <c r="H25" s="6">
        <v>83851.00000000003</v>
      </c>
      <c r="I25" s="34">
        <v>9752</v>
      </c>
      <c r="K25" s="7"/>
      <c r="L25" s="16" t="s">
        <v>91</v>
      </c>
      <c r="M25" s="83">
        <v>0</v>
      </c>
      <c r="N25" s="69">
        <v>1342</v>
      </c>
      <c r="O25" s="69">
        <v>0</v>
      </c>
      <c r="P25" s="69">
        <v>0</v>
      </c>
      <c r="Q25" s="69">
        <v>2345</v>
      </c>
      <c r="R25" s="69">
        <v>0</v>
      </c>
      <c r="S25" s="84">
        <v>0</v>
      </c>
      <c r="U25" s="7"/>
      <c r="V25" s="16" t="s">
        <v>91</v>
      </c>
      <c r="W25" s="41">
        <f t="shared" si="4"/>
        <v>14.462833534733338</v>
      </c>
      <c r="X25" s="39">
        <f t="shared" si="5"/>
        <v>3.3229639548428542</v>
      </c>
      <c r="Y25" s="71" t="s">
        <v>98</v>
      </c>
      <c r="Z25" s="39">
        <f t="shared" si="6"/>
        <v>1.8345090738865846</v>
      </c>
      <c r="AA25" s="39">
        <f t="shared" si="7"/>
        <v>2.6856962452507704</v>
      </c>
      <c r="AB25" s="39">
        <f t="shared" si="8"/>
        <v>5.7052674265434336</v>
      </c>
      <c r="AC25" s="40">
        <f t="shared" si="9"/>
        <v>0.6635313585246634</v>
      </c>
      <c r="AE25" s="7"/>
      <c r="AF25" s="16" t="s">
        <v>91</v>
      </c>
      <c r="AG25" s="41">
        <f t="shared" si="10"/>
        <v>0</v>
      </c>
      <c r="AH25" s="39">
        <f t="shared" si="11"/>
        <v>0.09131040639254494</v>
      </c>
      <c r="AI25" s="39">
        <f t="shared" si="12"/>
        <v>0</v>
      </c>
      <c r="AJ25" s="39">
        <f t="shared" si="13"/>
        <v>0</v>
      </c>
      <c r="AK25" s="39">
        <f t="shared" si="14"/>
        <v>0.15955506929248722</v>
      </c>
      <c r="AL25" s="39">
        <f t="shared" si="15"/>
        <v>0</v>
      </c>
      <c r="AM25" s="40">
        <f t="shared" si="16"/>
        <v>0</v>
      </c>
    </row>
    <row r="26" spans="1:39" ht="6.75" customHeight="1">
      <c r="A26" s="7"/>
      <c r="B26" s="16"/>
      <c r="C26" s="19"/>
      <c r="D26" s="6"/>
      <c r="E26" s="6"/>
      <c r="F26" s="28"/>
      <c r="G26" s="29"/>
      <c r="H26" s="29"/>
      <c r="I26" s="33"/>
      <c r="K26" s="7"/>
      <c r="L26" s="16"/>
      <c r="M26" s="19"/>
      <c r="N26" s="6"/>
      <c r="O26" s="6"/>
      <c r="P26" s="28"/>
      <c r="Q26" s="29"/>
      <c r="R26" s="29"/>
      <c r="S26" s="33"/>
      <c r="U26" s="7"/>
      <c r="V26" s="16"/>
      <c r="W26" s="19"/>
      <c r="X26" s="6"/>
      <c r="Y26" s="69"/>
      <c r="Z26" s="28"/>
      <c r="AA26" s="29"/>
      <c r="AB26" s="29"/>
      <c r="AC26" s="33"/>
      <c r="AE26" s="7"/>
      <c r="AF26" s="16"/>
      <c r="AG26" s="19"/>
      <c r="AH26" s="6"/>
      <c r="AI26" s="6"/>
      <c r="AJ26" s="28"/>
      <c r="AK26" s="29"/>
      <c r="AL26" s="29"/>
      <c r="AM26" s="33"/>
    </row>
    <row r="27" spans="1:39" ht="16.5" customHeight="1">
      <c r="A27" s="7"/>
      <c r="B27" s="45" t="s">
        <v>10</v>
      </c>
      <c r="C27" s="19">
        <f aca="true" t="shared" si="18" ref="C27:I27">SUM(C15:C25)</f>
        <v>827482.0000000001</v>
      </c>
      <c r="D27" s="6">
        <f t="shared" si="18"/>
        <v>368038.00000000006</v>
      </c>
      <c r="E27" s="69" t="s">
        <v>98</v>
      </c>
      <c r="F27" s="6">
        <f t="shared" si="18"/>
        <v>41692</v>
      </c>
      <c r="G27" s="6">
        <f t="shared" si="18"/>
        <v>67751</v>
      </c>
      <c r="H27" s="6">
        <f t="shared" si="18"/>
        <v>134553.00000000006</v>
      </c>
      <c r="I27" s="34">
        <f t="shared" si="18"/>
        <v>18989</v>
      </c>
      <c r="K27" s="7"/>
      <c r="L27" s="45" t="s">
        <v>10</v>
      </c>
      <c r="M27" s="19">
        <f aca="true" t="shared" si="19" ref="M27:S27">SUM(M15:M25)</f>
        <v>1820</v>
      </c>
      <c r="N27" s="6">
        <f t="shared" si="19"/>
        <v>5315</v>
      </c>
      <c r="O27" s="6">
        <f t="shared" si="19"/>
        <v>218</v>
      </c>
      <c r="P27" s="6">
        <f t="shared" si="19"/>
        <v>2584</v>
      </c>
      <c r="Q27" s="6">
        <f t="shared" si="19"/>
        <v>114436.99999999999</v>
      </c>
      <c r="R27" s="6">
        <f t="shared" si="19"/>
        <v>13577.999999999998</v>
      </c>
      <c r="S27" s="34">
        <f t="shared" si="19"/>
        <v>58507</v>
      </c>
      <c r="U27" s="7"/>
      <c r="V27" s="45" t="s">
        <v>10</v>
      </c>
      <c r="W27" s="41">
        <f aca="true" t="shared" si="20" ref="W27:W32">C27/$C$9*100</f>
        <v>56.302323176241345</v>
      </c>
      <c r="X27" s="39">
        <f aca="true" t="shared" si="21" ref="X27:X32">D27/$C$9*100</f>
        <v>25.04150473017843</v>
      </c>
      <c r="Y27" s="71" t="s">
        <v>98</v>
      </c>
      <c r="Z27" s="39">
        <f aca="true" t="shared" si="22" ref="Z27:Z32">F27/$C$9*100</f>
        <v>2.8367462468837434</v>
      </c>
      <c r="AA27" s="39">
        <f aca="true" t="shared" si="23" ref="AA27:AA32">G27/$C$9*100</f>
        <v>4.609814711997997</v>
      </c>
      <c r="AB27" s="39">
        <f aca="true" t="shared" si="24" ref="AB27:AB32">H27/$C$9*100</f>
        <v>9.155058950324966</v>
      </c>
      <c r="AC27" s="40">
        <f aca="true" t="shared" si="25" ref="AC27:AC32">I27/$C$9*100</f>
        <v>1.292021838292128</v>
      </c>
      <c r="AE27" s="7"/>
      <c r="AF27" s="45" t="s">
        <v>10</v>
      </c>
      <c r="AG27" s="41">
        <f aca="true" t="shared" si="26" ref="AG27:AG32">M27/$C$9*100</f>
        <v>0.1238337851225274</v>
      </c>
      <c r="AH27" s="39">
        <f aca="true" t="shared" si="27" ref="AH27:AH32">N27/$C$9*100</f>
        <v>0.3616354768825457</v>
      </c>
      <c r="AI27" s="39">
        <f aca="true" t="shared" si="28" ref="AI27:AI32">O27/$C$9*100</f>
        <v>0.014832837998192844</v>
      </c>
      <c r="AJ27" s="39">
        <f aca="true" t="shared" si="29" ref="AJ27:AJ32">P27/$C$9*100</f>
        <v>0.17581675865747848</v>
      </c>
      <c r="AK27" s="39">
        <f aca="true" t="shared" si="30" ref="AK27:AK32">Q27/$C$9*100</f>
        <v>7.786355422014653</v>
      </c>
      <c r="AL27" s="39">
        <f aca="true" t="shared" si="31" ref="AL27:AL32">R27/$C$9*100</f>
        <v>0.9238544694470753</v>
      </c>
      <c r="AM27" s="40">
        <f aca="true" t="shared" si="32" ref="AM27:AM32">S27/$C$9*100</f>
        <v>3.9808479484415993</v>
      </c>
    </row>
    <row r="28" spans="1:39" ht="16.5" customHeight="1">
      <c r="A28" s="7"/>
      <c r="B28" s="16" t="s">
        <v>11</v>
      </c>
      <c r="C28" s="19">
        <f aca="true" t="shared" si="33" ref="C28:I28">SUM(C20:C25)</f>
        <v>626416.0000000001</v>
      </c>
      <c r="D28" s="6">
        <f t="shared" si="33"/>
        <v>204682.00000000006</v>
      </c>
      <c r="E28" s="69" t="s">
        <v>98</v>
      </c>
      <c r="F28" s="6">
        <f t="shared" si="33"/>
        <v>40856</v>
      </c>
      <c r="G28" s="6">
        <f t="shared" si="33"/>
        <v>66768</v>
      </c>
      <c r="H28" s="6">
        <f t="shared" si="33"/>
        <v>132937.00000000006</v>
      </c>
      <c r="I28" s="34">
        <f t="shared" si="33"/>
        <v>18457</v>
      </c>
      <c r="K28" s="7"/>
      <c r="L28" s="16" t="s">
        <v>11</v>
      </c>
      <c r="M28" s="19">
        <f aca="true" t="shared" si="34" ref="M28:S28">SUM(M20:M25)</f>
        <v>1781</v>
      </c>
      <c r="N28" s="6">
        <f t="shared" si="34"/>
        <v>5229</v>
      </c>
      <c r="O28" s="6">
        <f t="shared" si="34"/>
        <v>151</v>
      </c>
      <c r="P28" s="6">
        <f t="shared" si="34"/>
        <v>2257</v>
      </c>
      <c r="Q28" s="6">
        <f t="shared" si="34"/>
        <v>94348.99999999999</v>
      </c>
      <c r="R28" s="6">
        <f t="shared" si="34"/>
        <v>11756.999999999998</v>
      </c>
      <c r="S28" s="34">
        <f t="shared" si="34"/>
        <v>47192</v>
      </c>
      <c r="U28" s="7"/>
      <c r="V28" s="16" t="s">
        <v>11</v>
      </c>
      <c r="W28" s="41">
        <f t="shared" si="20"/>
        <v>42.62168370401821</v>
      </c>
      <c r="X28" s="39">
        <f t="shared" si="21"/>
        <v>13.926674069477563</v>
      </c>
      <c r="Y28" s="71" t="s">
        <v>98</v>
      </c>
      <c r="Z28" s="39">
        <f t="shared" si="22"/>
        <v>2.7798643543769117</v>
      </c>
      <c r="AA28" s="39">
        <f t="shared" si="23"/>
        <v>4.542930859923577</v>
      </c>
      <c r="AB28" s="39">
        <f t="shared" si="24"/>
        <v>9.045105435622764</v>
      </c>
      <c r="AC28" s="40">
        <f t="shared" si="25"/>
        <v>1.2558242703332354</v>
      </c>
      <c r="AE28" s="7"/>
      <c r="AF28" s="16" t="s">
        <v>11</v>
      </c>
      <c r="AG28" s="41">
        <f t="shared" si="26"/>
        <v>0.12118020401275897</v>
      </c>
      <c r="AH28" s="39">
        <f t="shared" si="27"/>
        <v>0.3557839903327999</v>
      </c>
      <c r="AI28" s="39">
        <f t="shared" si="28"/>
        <v>0.010274121732693209</v>
      </c>
      <c r="AJ28" s="39">
        <f t="shared" si="29"/>
        <v>0.1535675016601892</v>
      </c>
      <c r="AK28" s="39">
        <f t="shared" si="30"/>
        <v>6.4195570288600745</v>
      </c>
      <c r="AL28" s="39">
        <f t="shared" si="31"/>
        <v>0.7999526437832718</v>
      </c>
      <c r="AM28" s="40">
        <f t="shared" si="32"/>
        <v>3.21096922390237</v>
      </c>
    </row>
    <row r="29" spans="1:39" ht="16.5" customHeight="1">
      <c r="A29" s="7"/>
      <c r="B29" s="16" t="s">
        <v>12</v>
      </c>
      <c r="C29" s="19">
        <f aca="true" t="shared" si="35" ref="C29:I29">SUM(C21:C25)</f>
        <v>521343</v>
      </c>
      <c r="D29" s="6">
        <f t="shared" si="35"/>
        <v>154571.00000000003</v>
      </c>
      <c r="E29" s="69" t="s">
        <v>98</v>
      </c>
      <c r="F29" s="6">
        <f t="shared" si="35"/>
        <v>39706</v>
      </c>
      <c r="G29" s="6">
        <f t="shared" si="35"/>
        <v>64968.99999999999</v>
      </c>
      <c r="H29" s="6">
        <f t="shared" si="35"/>
        <v>130049.00000000004</v>
      </c>
      <c r="I29" s="34">
        <f t="shared" si="35"/>
        <v>17258</v>
      </c>
      <c r="K29" s="7"/>
      <c r="L29" s="16" t="s">
        <v>12</v>
      </c>
      <c r="M29" s="19">
        <f aca="true" t="shared" si="36" ref="M29:S29">SUM(M21:M25)</f>
        <v>1722</v>
      </c>
      <c r="N29" s="6">
        <f t="shared" si="36"/>
        <v>5075</v>
      </c>
      <c r="O29" s="6">
        <f t="shared" si="36"/>
        <v>111</v>
      </c>
      <c r="P29" s="6">
        <f t="shared" si="36"/>
        <v>1938</v>
      </c>
      <c r="Q29" s="6">
        <f t="shared" si="36"/>
        <v>67475.99999999997</v>
      </c>
      <c r="R29" s="6">
        <f t="shared" si="36"/>
        <v>9057.999999999998</v>
      </c>
      <c r="S29" s="34">
        <f t="shared" si="36"/>
        <v>29410</v>
      </c>
      <c r="U29" s="7"/>
      <c r="V29" s="16" t="s">
        <v>12</v>
      </c>
      <c r="W29" s="41">
        <f t="shared" si="20"/>
        <v>35.47245991051308</v>
      </c>
      <c r="X29" s="39">
        <f t="shared" si="21"/>
        <v>10.517094505590213</v>
      </c>
      <c r="Y29" s="71" t="s">
        <v>98</v>
      </c>
      <c r="Z29" s="39">
        <f t="shared" si="22"/>
        <v>2.701617731909381</v>
      </c>
      <c r="AA29" s="39">
        <f t="shared" si="23"/>
        <v>4.420525926167848</v>
      </c>
      <c r="AB29" s="39">
        <f t="shared" si="24"/>
        <v>8.848604352417347</v>
      </c>
      <c r="AC29" s="40">
        <f t="shared" si="25"/>
        <v>1.1742436613431746</v>
      </c>
      <c r="AE29" s="7"/>
      <c r="AF29" s="16" t="s">
        <v>12</v>
      </c>
      <c r="AG29" s="41">
        <f t="shared" si="26"/>
        <v>0.11716581207746825</v>
      </c>
      <c r="AH29" s="39">
        <f t="shared" si="27"/>
        <v>0.34530574697627836</v>
      </c>
      <c r="AI29" s="39">
        <f t="shared" si="28"/>
        <v>0.007552500081648649</v>
      </c>
      <c r="AJ29" s="39">
        <f t="shared" si="29"/>
        <v>0.13186256899310886</v>
      </c>
      <c r="AK29" s="39">
        <f t="shared" si="30"/>
        <v>4.591103563147064</v>
      </c>
      <c r="AL29" s="39">
        <f t="shared" si="31"/>
        <v>0.6163112228790402</v>
      </c>
      <c r="AM29" s="40">
        <f t="shared" si="32"/>
        <v>2.0010723189305115</v>
      </c>
    </row>
    <row r="30" spans="1:39" ht="16.5" customHeight="1">
      <c r="A30" s="7"/>
      <c r="B30" s="16" t="s">
        <v>13</v>
      </c>
      <c r="C30" s="19">
        <f aca="true" t="shared" si="37" ref="C30:I30">SUM(C22:C25)</f>
        <v>421912</v>
      </c>
      <c r="D30" s="6">
        <f t="shared" si="37"/>
        <v>118322</v>
      </c>
      <c r="E30" s="69" t="s">
        <v>98</v>
      </c>
      <c r="F30" s="6">
        <f t="shared" si="37"/>
        <v>37776</v>
      </c>
      <c r="G30" s="6">
        <f t="shared" si="37"/>
        <v>61815.99999999999</v>
      </c>
      <c r="H30" s="6">
        <f t="shared" si="37"/>
        <v>125819.00000000004</v>
      </c>
      <c r="I30" s="34">
        <f t="shared" si="37"/>
        <v>15181</v>
      </c>
      <c r="K30" s="7"/>
      <c r="L30" s="16" t="s">
        <v>13</v>
      </c>
      <c r="M30" s="19">
        <f aca="true" t="shared" si="38" ref="M30:S30">SUM(M22:M25)</f>
        <v>1540</v>
      </c>
      <c r="N30" s="6">
        <f t="shared" si="38"/>
        <v>4647</v>
      </c>
      <c r="O30" s="6">
        <f t="shared" si="38"/>
        <v>91</v>
      </c>
      <c r="P30" s="6">
        <f t="shared" si="38"/>
        <v>1390</v>
      </c>
      <c r="Q30" s="6">
        <f t="shared" si="38"/>
        <v>38471</v>
      </c>
      <c r="R30" s="6">
        <f t="shared" si="38"/>
        <v>4494</v>
      </c>
      <c r="S30" s="34">
        <f t="shared" si="38"/>
        <v>12365</v>
      </c>
      <c r="U30" s="7"/>
      <c r="V30" s="16" t="s">
        <v>13</v>
      </c>
      <c r="W30" s="41">
        <f t="shared" si="20"/>
        <v>28.70712085088779</v>
      </c>
      <c r="X30" s="39">
        <f t="shared" si="21"/>
        <v>8.050692924872356</v>
      </c>
      <c r="Y30" s="71" t="s">
        <v>98</v>
      </c>
      <c r="Z30" s="39">
        <f t="shared" si="22"/>
        <v>2.570299487246481</v>
      </c>
      <c r="AA30" s="39">
        <f t="shared" si="23"/>
        <v>4.20599409952426</v>
      </c>
      <c r="AB30" s="39">
        <f t="shared" si="24"/>
        <v>8.560792862819385</v>
      </c>
      <c r="AC30" s="40">
        <f t="shared" si="25"/>
        <v>1.0329234571126862</v>
      </c>
      <c r="AE30" s="7"/>
      <c r="AF30" s="16" t="s">
        <v>13</v>
      </c>
      <c r="AG30" s="41">
        <f t="shared" si="26"/>
        <v>0.1047824335652155</v>
      </c>
      <c r="AH30" s="39">
        <f t="shared" si="27"/>
        <v>0.31618439531010156</v>
      </c>
      <c r="AI30" s="39">
        <f t="shared" si="28"/>
        <v>0.00619168925612637</v>
      </c>
      <c r="AJ30" s="39">
        <f t="shared" si="29"/>
        <v>0.09457635237379841</v>
      </c>
      <c r="AK30" s="39">
        <f t="shared" si="30"/>
        <v>2.61758766343338</v>
      </c>
      <c r="AL30" s="39">
        <f t="shared" si="31"/>
        <v>0.30577419249485616</v>
      </c>
      <c r="AM30" s="40">
        <f t="shared" si="32"/>
        <v>0.8413212928791491</v>
      </c>
    </row>
    <row r="31" spans="1:39" ht="16.5" customHeight="1">
      <c r="A31" s="7"/>
      <c r="B31" s="16" t="s">
        <v>14</v>
      </c>
      <c r="C31" s="19">
        <f aca="true" t="shared" si="39" ref="C31:I31">SUM(C23:C25)</f>
        <v>372765</v>
      </c>
      <c r="D31" s="6">
        <f t="shared" si="39"/>
        <v>100561</v>
      </c>
      <c r="E31" s="69" t="s">
        <v>98</v>
      </c>
      <c r="F31" s="6">
        <f t="shared" si="39"/>
        <v>36614</v>
      </c>
      <c r="G31" s="6">
        <f t="shared" si="39"/>
        <v>59127.99999999999</v>
      </c>
      <c r="H31" s="6">
        <f t="shared" si="39"/>
        <v>122666.00000000004</v>
      </c>
      <c r="I31" s="34">
        <f t="shared" si="39"/>
        <v>13754</v>
      </c>
      <c r="K31" s="7"/>
      <c r="L31" s="16" t="s">
        <v>14</v>
      </c>
      <c r="M31" s="19">
        <f aca="true" t="shared" si="40" ref="M31:S31">SUM(M23:M25)</f>
        <v>1310</v>
      </c>
      <c r="N31" s="6">
        <f t="shared" si="40"/>
        <v>4529</v>
      </c>
      <c r="O31" s="6">
        <f t="shared" si="40"/>
        <v>0</v>
      </c>
      <c r="P31" s="6">
        <f t="shared" si="40"/>
        <v>1262</v>
      </c>
      <c r="Q31" s="6">
        <f t="shared" si="40"/>
        <v>23841.000000000004</v>
      </c>
      <c r="R31" s="6">
        <f t="shared" si="40"/>
        <v>2134</v>
      </c>
      <c r="S31" s="34">
        <f t="shared" si="40"/>
        <v>6965.999999999998</v>
      </c>
      <c r="U31" s="7"/>
      <c r="V31" s="16" t="s">
        <v>14</v>
      </c>
      <c r="W31" s="41">
        <f t="shared" si="20"/>
        <v>25.36313236879062</v>
      </c>
      <c r="X31" s="39">
        <f t="shared" si="21"/>
        <v>6.8422248712672955</v>
      </c>
      <c r="Y31" s="71" t="s">
        <v>98</v>
      </c>
      <c r="Z31" s="39">
        <f t="shared" si="22"/>
        <v>2.4912363782836366</v>
      </c>
      <c r="AA31" s="39">
        <f t="shared" si="23"/>
        <v>4.023101124574065</v>
      </c>
      <c r="AB31" s="39">
        <f t="shared" si="24"/>
        <v>8.346261036175799</v>
      </c>
      <c r="AC31" s="40">
        <f t="shared" si="25"/>
        <v>0.9358296047116713</v>
      </c>
      <c r="AE31" s="7"/>
      <c r="AF31" s="16" t="s">
        <v>14</v>
      </c>
      <c r="AG31" s="41">
        <f t="shared" si="26"/>
        <v>0.0891331090717093</v>
      </c>
      <c r="AH31" s="39">
        <f t="shared" si="27"/>
        <v>0.30815561143952014</v>
      </c>
      <c r="AI31" s="39">
        <f t="shared" si="28"/>
        <v>0</v>
      </c>
      <c r="AJ31" s="39">
        <f t="shared" si="29"/>
        <v>0.08586716309045582</v>
      </c>
      <c r="AK31" s="39">
        <f t="shared" si="30"/>
        <v>1.6221545445638332</v>
      </c>
      <c r="AL31" s="39">
        <f t="shared" si="31"/>
        <v>0.14519851508322718</v>
      </c>
      <c r="AM31" s="40">
        <f t="shared" si="32"/>
        <v>0.4739704105294097</v>
      </c>
    </row>
    <row r="32" spans="1:39" ht="16.5" customHeight="1">
      <c r="A32" s="7"/>
      <c r="B32" s="16" t="s">
        <v>15</v>
      </c>
      <c r="C32" s="19">
        <f aca="true" t="shared" si="41" ref="C32:I32">SUM(C24:C25)</f>
        <v>286251</v>
      </c>
      <c r="D32" s="6">
        <f t="shared" si="41"/>
        <v>71267.00000000001</v>
      </c>
      <c r="E32" s="69" t="s">
        <v>98</v>
      </c>
      <c r="F32" s="6">
        <f t="shared" si="41"/>
        <v>33031</v>
      </c>
      <c r="G32" s="6">
        <f t="shared" si="41"/>
        <v>49628</v>
      </c>
      <c r="H32" s="6">
        <f t="shared" si="41"/>
        <v>108641.00000000003</v>
      </c>
      <c r="I32" s="34">
        <f t="shared" si="41"/>
        <v>12630</v>
      </c>
      <c r="K32" s="7"/>
      <c r="L32" s="16" t="s">
        <v>15</v>
      </c>
      <c r="M32" s="19">
        <f aca="true" t="shared" si="42" ref="M32:S32">SUM(M24:M25)</f>
        <v>515</v>
      </c>
      <c r="N32" s="6">
        <f t="shared" si="42"/>
        <v>4411</v>
      </c>
      <c r="O32" s="6">
        <f t="shared" si="42"/>
        <v>0</v>
      </c>
      <c r="P32" s="6">
        <f t="shared" si="42"/>
        <v>833</v>
      </c>
      <c r="Q32" s="6">
        <f t="shared" si="42"/>
        <v>5295</v>
      </c>
      <c r="R32" s="6">
        <f t="shared" si="42"/>
        <v>0</v>
      </c>
      <c r="S32" s="34">
        <f t="shared" si="42"/>
        <v>0</v>
      </c>
      <c r="U32" s="7"/>
      <c r="V32" s="16" t="s">
        <v>15</v>
      </c>
      <c r="W32" s="41">
        <f t="shared" si="20"/>
        <v>19.476672980828898</v>
      </c>
      <c r="X32" s="39">
        <f t="shared" si="21"/>
        <v>4.849045255124815</v>
      </c>
      <c r="Y32" s="71" t="s">
        <v>98</v>
      </c>
      <c r="Z32" s="39">
        <f t="shared" si="22"/>
        <v>2.24744711889132</v>
      </c>
      <c r="AA32" s="39">
        <f t="shared" si="23"/>
        <v>3.376715982450983</v>
      </c>
      <c r="AB32" s="39">
        <f t="shared" si="24"/>
        <v>7.391992444778299</v>
      </c>
      <c r="AC32" s="40">
        <f t="shared" si="25"/>
        <v>0.8593520363173193</v>
      </c>
      <c r="AE32" s="7"/>
      <c r="AF32" s="16" t="s">
        <v>15</v>
      </c>
      <c r="AG32" s="41">
        <f t="shared" si="26"/>
        <v>0.03504087875719869</v>
      </c>
      <c r="AH32" s="39">
        <f t="shared" si="27"/>
        <v>0.30012682756893866</v>
      </c>
      <c r="AI32" s="39">
        <f t="shared" si="28"/>
        <v>0</v>
      </c>
      <c r="AJ32" s="39">
        <f t="shared" si="29"/>
        <v>0.05667777088300292</v>
      </c>
      <c r="AK32" s="39">
        <f t="shared" si="30"/>
        <v>0.3602746660570234</v>
      </c>
      <c r="AL32" s="39">
        <f t="shared" si="31"/>
        <v>0</v>
      </c>
      <c r="AM32" s="40">
        <f t="shared" si="32"/>
        <v>0</v>
      </c>
    </row>
    <row r="33" spans="1:39" ht="6.75" customHeight="1">
      <c r="A33" s="7"/>
      <c r="B33" s="16"/>
      <c r="C33" s="19"/>
      <c r="D33" s="6"/>
      <c r="E33" s="6"/>
      <c r="F33" s="28"/>
      <c r="G33" s="29"/>
      <c r="H33" s="29"/>
      <c r="I33" s="33"/>
      <c r="K33" s="7"/>
      <c r="L33" s="16"/>
      <c r="M33" s="19"/>
      <c r="N33" s="6"/>
      <c r="O33" s="6"/>
      <c r="P33" s="28"/>
      <c r="Q33" s="29"/>
      <c r="R33" s="29"/>
      <c r="S33" s="33"/>
      <c r="U33" s="7"/>
      <c r="V33" s="16"/>
      <c r="W33" s="19"/>
      <c r="X33" s="6"/>
      <c r="Y33" s="69"/>
      <c r="Z33" s="28"/>
      <c r="AA33" s="29"/>
      <c r="AB33" s="29"/>
      <c r="AC33" s="33"/>
      <c r="AE33" s="7"/>
      <c r="AF33" s="16"/>
      <c r="AG33" s="19"/>
      <c r="AH33" s="6"/>
      <c r="AI33" s="6"/>
      <c r="AJ33" s="28"/>
      <c r="AK33" s="29"/>
      <c r="AL33" s="29"/>
      <c r="AM33" s="33"/>
    </row>
    <row r="34" spans="1:39" ht="15" customHeight="1">
      <c r="A34" s="7"/>
      <c r="B34" s="46" t="s">
        <v>92</v>
      </c>
      <c r="C34" s="19">
        <f>SUM(D34:I34)+SUM(M34:S34)</f>
        <v>866196.0000000154</v>
      </c>
      <c r="D34" s="78">
        <v>806890.0000000154</v>
      </c>
      <c r="E34" s="69" t="s">
        <v>98</v>
      </c>
      <c r="F34" s="78">
        <v>1956.0000000000005</v>
      </c>
      <c r="G34" s="78">
        <v>2018.9999999999993</v>
      </c>
      <c r="H34" s="78">
        <v>3936.0000000000036</v>
      </c>
      <c r="I34" s="79">
        <v>869.0000000000005</v>
      </c>
      <c r="K34" s="7"/>
      <c r="L34" s="46" t="s">
        <v>92</v>
      </c>
      <c r="M34" s="19">
        <v>83.00000000000001</v>
      </c>
      <c r="N34" s="6">
        <v>198.00000000000003</v>
      </c>
      <c r="O34" s="6">
        <v>94</v>
      </c>
      <c r="P34" s="28">
        <v>676.9999999999999</v>
      </c>
      <c r="Q34" s="80">
        <v>29725.999999999945</v>
      </c>
      <c r="R34" s="80">
        <v>2838.9999999999986</v>
      </c>
      <c r="S34" s="79">
        <v>16908.999999999996</v>
      </c>
      <c r="U34" s="7"/>
      <c r="V34" s="46" t="s">
        <v>92</v>
      </c>
      <c r="W34" s="41">
        <f aca="true" t="shared" si="43" ref="W34:AC37">C34/$C$9*100</f>
        <v>58.93644469120586</v>
      </c>
      <c r="X34" s="39">
        <f t="shared" si="43"/>
        <v>54.90123235028464</v>
      </c>
      <c r="Y34" s="71" t="s">
        <v>98</v>
      </c>
      <c r="Z34" s="39">
        <f t="shared" si="43"/>
        <v>0.13308729873607894</v>
      </c>
      <c r="AA34" s="39">
        <f t="shared" si="43"/>
        <v>0.13737385283647405</v>
      </c>
      <c r="AB34" s="39">
        <f t="shared" si="43"/>
        <v>0.2678075704627848</v>
      </c>
      <c r="AC34" s="40">
        <f t="shared" si="43"/>
        <v>0.05912723036894306</v>
      </c>
      <c r="AE34" s="7"/>
      <c r="AF34" s="46" t="s">
        <v>92</v>
      </c>
      <c r="AG34" s="41">
        <f aca="true" t="shared" si="44" ref="AG34:AM37">M34/$C$9*100</f>
        <v>0.005647364925917459</v>
      </c>
      <c r="AH34" s="39">
        <f t="shared" si="44"/>
        <v>0.013472027172670566</v>
      </c>
      <c r="AI34" s="39">
        <f t="shared" si="44"/>
        <v>0.0063958108799547116</v>
      </c>
      <c r="AJ34" s="39">
        <f t="shared" si="44"/>
        <v>0.04606344644392914</v>
      </c>
      <c r="AK34" s="39">
        <f t="shared" si="44"/>
        <v>2.02257312997376</v>
      </c>
      <c r="AL34" s="39">
        <f t="shared" si="44"/>
        <v>0.19316709668288745</v>
      </c>
      <c r="AM34" s="40">
        <f t="shared" si="44"/>
        <v>1.1504975124378107</v>
      </c>
    </row>
    <row r="35" spans="1:39" ht="15">
      <c r="A35" s="7"/>
      <c r="B35" s="16" t="s">
        <v>93</v>
      </c>
      <c r="C35" s="19">
        <f>SUM(D35:I35)+SUM(M35:S35)</f>
        <v>186853.9999999996</v>
      </c>
      <c r="D35" s="6">
        <v>73739.99999999978</v>
      </c>
      <c r="E35" s="69" t="s">
        <v>98</v>
      </c>
      <c r="F35" s="80">
        <v>3009.999999999998</v>
      </c>
      <c r="G35" s="80">
        <v>4901.999999999996</v>
      </c>
      <c r="H35" s="80">
        <v>6807.999999999998</v>
      </c>
      <c r="I35" s="79">
        <v>3226</v>
      </c>
      <c r="K35" s="7"/>
      <c r="L35" s="16" t="s">
        <v>93</v>
      </c>
      <c r="M35" s="19">
        <v>241</v>
      </c>
      <c r="N35" s="6">
        <v>542.0000000000001</v>
      </c>
      <c r="O35" s="6">
        <v>50</v>
      </c>
      <c r="P35" s="28">
        <v>817</v>
      </c>
      <c r="Q35" s="80">
        <v>53277.99999999984</v>
      </c>
      <c r="R35" s="80">
        <v>7153.000000000003</v>
      </c>
      <c r="S35" s="79">
        <v>33086.99999999999</v>
      </c>
      <c r="U35" s="7"/>
      <c r="V35" s="16" t="s">
        <v>93</v>
      </c>
      <c r="W35" s="41">
        <f t="shared" si="43"/>
        <v>12.71364729960697</v>
      </c>
      <c r="X35" s="39">
        <f t="shared" si="43"/>
        <v>5.017309513700628</v>
      </c>
      <c r="Y35" s="71" t="s">
        <v>98</v>
      </c>
      <c r="Z35" s="39">
        <f t="shared" si="43"/>
        <v>0.20480202924110288</v>
      </c>
      <c r="AA35" s="39">
        <f t="shared" si="43"/>
        <v>0.33353473333551037</v>
      </c>
      <c r="AB35" s="39">
        <f t="shared" si="43"/>
        <v>0.4632200050077837</v>
      </c>
      <c r="AC35" s="40">
        <f t="shared" si="43"/>
        <v>0.21949878615674365</v>
      </c>
      <c r="AE35" s="7"/>
      <c r="AF35" s="16" t="s">
        <v>93</v>
      </c>
      <c r="AG35" s="41">
        <f t="shared" si="44"/>
        <v>0.016397770447543463</v>
      </c>
      <c r="AH35" s="39">
        <f t="shared" si="44"/>
        <v>0.03687797337165377</v>
      </c>
      <c r="AI35" s="39">
        <f t="shared" si="44"/>
        <v>0.003402027063805698</v>
      </c>
      <c r="AJ35" s="39">
        <f t="shared" si="44"/>
        <v>0.05558912222258511</v>
      </c>
      <c r="AK35" s="39">
        <f t="shared" si="44"/>
        <v>3.6250639581087887</v>
      </c>
      <c r="AL35" s="39">
        <f t="shared" si="44"/>
        <v>0.48669399174804334</v>
      </c>
      <c r="AM35" s="40">
        <f t="shared" si="44"/>
        <v>2.251257389202782</v>
      </c>
    </row>
    <row r="36" spans="1:39" ht="15">
      <c r="A36" s="7"/>
      <c r="B36" s="16" t="s">
        <v>94</v>
      </c>
      <c r="C36" s="19">
        <f>SUM(D36:I36)+SUM(M36:S36)</f>
        <v>46597.000000000015</v>
      </c>
      <c r="D36" s="6">
        <v>16561.000000000004</v>
      </c>
      <c r="E36" s="69" t="s">
        <v>98</v>
      </c>
      <c r="F36" s="80">
        <v>1162.0000000000002</v>
      </c>
      <c r="G36" s="80">
        <v>2637.9999999999995</v>
      </c>
      <c r="H36" s="80">
        <v>3153</v>
      </c>
      <c r="I36" s="79">
        <v>1327</v>
      </c>
      <c r="K36" s="7"/>
      <c r="L36" s="16" t="s">
        <v>94</v>
      </c>
      <c r="M36" s="19">
        <v>230</v>
      </c>
      <c r="N36" s="6">
        <v>118</v>
      </c>
      <c r="O36" s="6">
        <v>91</v>
      </c>
      <c r="P36" s="28">
        <v>128</v>
      </c>
      <c r="Q36" s="80">
        <v>14330.000000000005</v>
      </c>
      <c r="R36" s="80">
        <v>2060</v>
      </c>
      <c r="S36" s="79">
        <v>4798.999999999999</v>
      </c>
      <c r="U36" s="7"/>
      <c r="V36" s="16" t="s">
        <v>94</v>
      </c>
      <c r="W36" s="41">
        <f t="shared" si="43"/>
        <v>3.170485101843083</v>
      </c>
      <c r="X36" s="39">
        <f t="shared" si="43"/>
        <v>1.1268194040737236</v>
      </c>
      <c r="Y36" s="71" t="s">
        <v>98</v>
      </c>
      <c r="Z36" s="39">
        <f t="shared" si="43"/>
        <v>0.07906310896284444</v>
      </c>
      <c r="AA36" s="39">
        <f t="shared" si="43"/>
        <v>0.17949094788638859</v>
      </c>
      <c r="AB36" s="39">
        <f t="shared" si="43"/>
        <v>0.2145318266435873</v>
      </c>
      <c r="AC36" s="40">
        <f t="shared" si="43"/>
        <v>0.09028979827340322</v>
      </c>
      <c r="AE36" s="7"/>
      <c r="AF36" s="16" t="s">
        <v>94</v>
      </c>
      <c r="AG36" s="41">
        <f t="shared" si="44"/>
        <v>0.01564932449350621</v>
      </c>
      <c r="AH36" s="39">
        <f t="shared" si="44"/>
        <v>0.008028783870581447</v>
      </c>
      <c r="AI36" s="39">
        <f t="shared" si="44"/>
        <v>0.00619168925612637</v>
      </c>
      <c r="AJ36" s="39">
        <f t="shared" si="44"/>
        <v>0.008709189283342586</v>
      </c>
      <c r="AK36" s="39">
        <f t="shared" si="44"/>
        <v>0.9750209564867135</v>
      </c>
      <c r="AL36" s="39">
        <f t="shared" si="44"/>
        <v>0.14016351502879476</v>
      </c>
      <c r="AM36" s="40">
        <f t="shared" si="44"/>
        <v>0.32652655758407084</v>
      </c>
    </row>
    <row r="37" spans="2:39" ht="15">
      <c r="B37" s="17" t="s">
        <v>95</v>
      </c>
      <c r="C37" s="18">
        <f>SUM(D37:I37)+SUM(M37:S37)</f>
        <v>370064.99999999994</v>
      </c>
      <c r="D37" s="75">
        <v>98761.00000000001</v>
      </c>
      <c r="E37" s="76" t="s">
        <v>98</v>
      </c>
      <c r="F37" s="81">
        <v>36414</v>
      </c>
      <c r="G37" s="81">
        <v>58927.99999999998</v>
      </c>
      <c r="H37" s="81">
        <v>122465.99999999997</v>
      </c>
      <c r="I37" s="82">
        <v>13754</v>
      </c>
      <c r="L37" s="17" t="s">
        <v>95</v>
      </c>
      <c r="M37" s="18">
        <v>1310</v>
      </c>
      <c r="N37" s="75">
        <v>4529</v>
      </c>
      <c r="O37" s="75">
        <v>0</v>
      </c>
      <c r="P37" s="85">
        <v>1262</v>
      </c>
      <c r="Q37" s="81">
        <v>23540.999999999993</v>
      </c>
      <c r="R37" s="81">
        <v>2134</v>
      </c>
      <c r="S37" s="82">
        <v>6965.999999999998</v>
      </c>
      <c r="V37" s="17" t="s">
        <v>95</v>
      </c>
      <c r="W37" s="42">
        <f t="shared" si="43"/>
        <v>25.179422907345106</v>
      </c>
      <c r="X37" s="43">
        <f t="shared" si="43"/>
        <v>6.719751896970291</v>
      </c>
      <c r="Y37" s="72" t="s">
        <v>98</v>
      </c>
      <c r="Z37" s="43">
        <f t="shared" si="43"/>
        <v>2.4776282700284136</v>
      </c>
      <c r="AA37" s="43">
        <f t="shared" si="43"/>
        <v>4.009493016318842</v>
      </c>
      <c r="AB37" s="43">
        <f t="shared" si="43"/>
        <v>8.33265292792057</v>
      </c>
      <c r="AC37" s="44">
        <f t="shared" si="43"/>
        <v>0.9358296047116713</v>
      </c>
      <c r="AF37" s="17" t="s">
        <v>95</v>
      </c>
      <c r="AG37" s="42">
        <f t="shared" si="44"/>
        <v>0.0891331090717093</v>
      </c>
      <c r="AH37" s="43">
        <f t="shared" si="44"/>
        <v>0.30815561143952014</v>
      </c>
      <c r="AI37" s="43">
        <f t="shared" si="44"/>
        <v>0</v>
      </c>
      <c r="AJ37" s="43">
        <f t="shared" si="44"/>
        <v>0.08586716309045582</v>
      </c>
      <c r="AK37" s="43">
        <f t="shared" si="44"/>
        <v>1.6017423821809984</v>
      </c>
      <c r="AL37" s="43">
        <f t="shared" si="44"/>
        <v>0.14519851508322718</v>
      </c>
      <c r="AM37" s="44">
        <f t="shared" si="44"/>
        <v>0.4739704105294097</v>
      </c>
    </row>
    <row r="38" ht="6.75" customHeight="1"/>
    <row r="39" spans="2:32" ht="12" customHeight="1">
      <c r="B39" s="59" t="s">
        <v>100</v>
      </c>
      <c r="L39" s="59" t="s">
        <v>96</v>
      </c>
      <c r="V39" s="59" t="s">
        <v>100</v>
      </c>
      <c r="AF39" s="59" t="s">
        <v>96</v>
      </c>
    </row>
    <row r="40" spans="2:32" ht="12" customHeight="1">
      <c r="B40" s="86"/>
      <c r="L40" s="59" t="s">
        <v>52</v>
      </c>
      <c r="V40" s="59"/>
      <c r="AF40" s="59" t="s">
        <v>97</v>
      </c>
    </row>
  </sheetData>
  <sheetProtection/>
  <mergeCells count="8">
    <mergeCell ref="C5:I5"/>
    <mergeCell ref="M5:S5"/>
    <mergeCell ref="C7:I7"/>
    <mergeCell ref="M7:S7"/>
    <mergeCell ref="W5:AC5"/>
    <mergeCell ref="AG5:AM5"/>
    <mergeCell ref="W7:AC7"/>
    <mergeCell ref="AG7:AM7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&amp;CIV-1-&amp;P</oddFooter>
  </headerFooter>
  <colBreaks count="1" manualBreakCount="1">
    <brk id="3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5.7109375" style="1" customWidth="1"/>
    <col min="3" max="4" width="11.00390625" style="1" customWidth="1"/>
    <col min="5" max="10" width="8.7109375" style="1" customWidth="1"/>
    <col min="11" max="11" width="1.7109375" style="1" customWidth="1"/>
    <col min="12" max="16384" width="9.140625" style="1" customWidth="1"/>
  </cols>
  <sheetData>
    <row r="1" spans="1:10" ht="1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"/>
      <c r="B2" s="8" t="s">
        <v>111</v>
      </c>
      <c r="C2" s="8"/>
      <c r="D2" s="8"/>
      <c r="E2" s="8"/>
      <c r="F2" s="8"/>
      <c r="G2" s="8"/>
      <c r="H2" s="8"/>
      <c r="I2" s="8"/>
      <c r="J2" s="8"/>
    </row>
    <row r="3" spans="1:10" ht="15" customHeight="1">
      <c r="A3" s="7"/>
      <c r="B3" s="8" t="s">
        <v>107</v>
      </c>
      <c r="C3" s="8"/>
      <c r="D3" s="8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>
      <c r="A5" s="7"/>
      <c r="B5" s="87" t="s">
        <v>5</v>
      </c>
      <c r="C5" s="90" t="s">
        <v>40</v>
      </c>
      <c r="D5" s="91"/>
      <c r="E5" s="91"/>
      <c r="F5" s="91"/>
      <c r="G5" s="91"/>
      <c r="H5" s="91"/>
      <c r="I5" s="91"/>
      <c r="J5" s="92"/>
    </row>
    <row r="6" spans="1:10" ht="29.25" customHeight="1">
      <c r="A6" s="7"/>
      <c r="B6" s="88"/>
      <c r="C6" s="9" t="s">
        <v>19</v>
      </c>
      <c r="D6" s="36" t="s">
        <v>39</v>
      </c>
      <c r="E6" s="37" t="s">
        <v>37</v>
      </c>
      <c r="F6" s="38" t="s">
        <v>38</v>
      </c>
      <c r="G6" s="9" t="s">
        <v>19</v>
      </c>
      <c r="H6" s="36" t="s">
        <v>39</v>
      </c>
      <c r="I6" s="37" t="s">
        <v>37</v>
      </c>
      <c r="J6" s="38" t="s">
        <v>38</v>
      </c>
    </row>
    <row r="7" spans="1:10" ht="15" customHeight="1">
      <c r="A7" s="7"/>
      <c r="B7" s="89"/>
      <c r="C7" s="96" t="s">
        <v>50</v>
      </c>
      <c r="D7" s="97"/>
      <c r="E7" s="97"/>
      <c r="F7" s="98"/>
      <c r="G7" s="96" t="s">
        <v>8</v>
      </c>
      <c r="H7" s="97"/>
      <c r="I7" s="97"/>
      <c r="J7" s="98"/>
    </row>
    <row r="8" spans="1:10" ht="6.75" customHeight="1">
      <c r="A8" s="7"/>
      <c r="B8" s="16"/>
      <c r="C8" s="6"/>
      <c r="D8" s="6"/>
      <c r="E8" s="6"/>
      <c r="F8" s="6"/>
      <c r="G8" s="2"/>
      <c r="H8" s="2"/>
      <c r="I8" s="2"/>
      <c r="J8" s="3"/>
    </row>
    <row r="9" spans="1:10" ht="15">
      <c r="A9" s="7"/>
      <c r="B9" s="16" t="s">
        <v>53</v>
      </c>
      <c r="C9" s="6">
        <f>SUM(C11:C25)</f>
        <v>1469711.9999999998</v>
      </c>
      <c r="D9" s="6">
        <f>SUM(D11:D25)</f>
        <v>1307410.9999999998</v>
      </c>
      <c r="E9" s="6">
        <f>SUM(E11:E25)</f>
        <v>73562</v>
      </c>
      <c r="F9" s="6">
        <f>SUM(F11:F25)</f>
        <v>88739.00000000003</v>
      </c>
      <c r="G9" s="2">
        <f>C9/$C$9*100</f>
        <v>100</v>
      </c>
      <c r="H9" s="2">
        <f>D9/$C$9*100</f>
        <v>88.95695211034543</v>
      </c>
      <c r="I9" s="2">
        <f>E9/$C$9*100</f>
        <v>5.005198297353496</v>
      </c>
      <c r="J9" s="3">
        <f>F9/$C$9*100</f>
        <v>6.03784959230108</v>
      </c>
    </row>
    <row r="10" spans="1:10" ht="6.75" customHeight="1">
      <c r="A10" s="7"/>
      <c r="B10" s="16"/>
      <c r="C10" s="6"/>
      <c r="D10" s="6"/>
      <c r="E10" s="6"/>
      <c r="F10" s="6"/>
      <c r="G10" s="2"/>
      <c r="H10" s="2"/>
      <c r="I10" s="2"/>
      <c r="J10" s="3"/>
    </row>
    <row r="11" spans="1:10" ht="15">
      <c r="A11" s="7"/>
      <c r="B11" s="16" t="s">
        <v>9</v>
      </c>
      <c r="C11" s="6">
        <f>D11+E11+F11</f>
        <v>112175</v>
      </c>
      <c r="D11" s="6">
        <v>111609</v>
      </c>
      <c r="E11" s="6">
        <v>86</v>
      </c>
      <c r="F11" s="6">
        <v>480</v>
      </c>
      <c r="G11" s="2">
        <f aca="true" t="shared" si="0" ref="G11:J25">C11/$C$9*100</f>
        <v>7.632447717648085</v>
      </c>
      <c r="H11" s="2">
        <f t="shared" si="0"/>
        <v>7.593936771285804</v>
      </c>
      <c r="I11" s="2">
        <f t="shared" si="0"/>
        <v>0.005851486549745801</v>
      </c>
      <c r="J11" s="3">
        <f t="shared" si="0"/>
        <v>0.0326594598125347</v>
      </c>
    </row>
    <row r="12" spans="1:10" ht="15">
      <c r="A12" s="7"/>
      <c r="B12" s="16">
        <v>2</v>
      </c>
      <c r="C12" s="6">
        <f aca="true" t="shared" si="1" ref="C12:C25">D12+E12+F12</f>
        <v>298686</v>
      </c>
      <c r="D12" s="6">
        <v>296504</v>
      </c>
      <c r="E12" s="6">
        <v>188</v>
      </c>
      <c r="F12" s="6">
        <v>1994</v>
      </c>
      <c r="G12" s="2">
        <f t="shared" si="0"/>
        <v>20.32275711159738</v>
      </c>
      <c r="H12" s="2">
        <f t="shared" si="0"/>
        <v>20.174292650532895</v>
      </c>
      <c r="I12" s="2">
        <f t="shared" si="0"/>
        <v>0.012791621759909427</v>
      </c>
      <c r="J12" s="3">
        <f t="shared" si="0"/>
        <v>0.13567283930457125</v>
      </c>
    </row>
    <row r="13" spans="1:10" ht="15">
      <c r="A13" s="7"/>
      <c r="B13" s="16">
        <v>3</v>
      </c>
      <c r="C13" s="6">
        <f t="shared" si="1"/>
        <v>134013</v>
      </c>
      <c r="D13" s="6">
        <v>132849</v>
      </c>
      <c r="E13" s="6">
        <v>189</v>
      </c>
      <c r="F13" s="6">
        <v>975</v>
      </c>
      <c r="G13" s="2">
        <f t="shared" si="0"/>
        <v>9.118317058035862</v>
      </c>
      <c r="H13" s="2">
        <f t="shared" si="0"/>
        <v>9.039117867990464</v>
      </c>
      <c r="I13" s="2">
        <f t="shared" si="0"/>
        <v>0.012859662301185541</v>
      </c>
      <c r="J13" s="3">
        <f t="shared" si="0"/>
        <v>0.06633952774421112</v>
      </c>
    </row>
    <row r="14" spans="1:10" ht="15">
      <c r="A14" s="7"/>
      <c r="B14" s="16">
        <v>4</v>
      </c>
      <c r="C14" s="6">
        <f t="shared" si="1"/>
        <v>97356</v>
      </c>
      <c r="D14" s="6">
        <v>96048</v>
      </c>
      <c r="E14" s="6">
        <v>200</v>
      </c>
      <c r="F14" s="6">
        <v>1108</v>
      </c>
      <c r="G14" s="2">
        <f t="shared" si="0"/>
        <v>6.6241549364773515</v>
      </c>
      <c r="H14" s="2">
        <f t="shared" si="0"/>
        <v>6.535157908488194</v>
      </c>
      <c r="I14" s="2">
        <f t="shared" si="0"/>
        <v>0.013608108255222793</v>
      </c>
      <c r="J14" s="3">
        <f t="shared" si="0"/>
        <v>0.07538891973393427</v>
      </c>
    </row>
    <row r="15" spans="1:10" ht="15">
      <c r="A15" s="7"/>
      <c r="B15" s="16" t="s">
        <v>54</v>
      </c>
      <c r="C15" s="6">
        <f t="shared" si="1"/>
        <v>72845</v>
      </c>
      <c r="D15" s="6">
        <v>70880</v>
      </c>
      <c r="E15" s="6">
        <v>275</v>
      </c>
      <c r="F15" s="6">
        <v>1690</v>
      </c>
      <c r="G15" s="2">
        <f t="shared" si="0"/>
        <v>4.956413229258523</v>
      </c>
      <c r="H15" s="2">
        <f t="shared" si="0"/>
        <v>4.822713565650958</v>
      </c>
      <c r="I15" s="2">
        <f t="shared" si="0"/>
        <v>0.01871114885093134</v>
      </c>
      <c r="J15" s="3">
        <f t="shared" si="0"/>
        <v>0.11498851475663262</v>
      </c>
    </row>
    <row r="16" spans="1:10" ht="15">
      <c r="A16" s="7"/>
      <c r="B16" s="16" t="s">
        <v>55</v>
      </c>
      <c r="C16" s="6">
        <f t="shared" si="1"/>
        <v>50802</v>
      </c>
      <c r="D16" s="6">
        <v>49302</v>
      </c>
      <c r="E16" s="6">
        <v>258</v>
      </c>
      <c r="F16" s="6">
        <v>1242</v>
      </c>
      <c r="G16" s="2">
        <f t="shared" si="0"/>
        <v>3.456595577909142</v>
      </c>
      <c r="H16" s="2">
        <f t="shared" si="0"/>
        <v>3.3545347659949707</v>
      </c>
      <c r="I16" s="2">
        <f t="shared" si="0"/>
        <v>0.017554459649237405</v>
      </c>
      <c r="J16" s="3">
        <f t="shared" si="0"/>
        <v>0.08450635226493355</v>
      </c>
    </row>
    <row r="17" spans="1:10" ht="15">
      <c r="A17" s="7"/>
      <c r="B17" s="16" t="s">
        <v>56</v>
      </c>
      <c r="C17" s="6">
        <f t="shared" si="1"/>
        <v>35028</v>
      </c>
      <c r="D17" s="6">
        <v>33523</v>
      </c>
      <c r="E17" s="6">
        <v>231</v>
      </c>
      <c r="F17" s="6">
        <v>1274</v>
      </c>
      <c r="G17" s="2">
        <f t="shared" si="0"/>
        <v>2.38332407981972</v>
      </c>
      <c r="H17" s="2">
        <f t="shared" si="0"/>
        <v>2.2809230651991688</v>
      </c>
      <c r="I17" s="2">
        <f t="shared" si="0"/>
        <v>0.015717365034782327</v>
      </c>
      <c r="J17" s="3">
        <f t="shared" si="0"/>
        <v>0.0866836495857692</v>
      </c>
    </row>
    <row r="18" spans="1:10" ht="15">
      <c r="A18" s="7"/>
      <c r="B18" s="16" t="s">
        <v>57</v>
      </c>
      <c r="C18" s="6">
        <f t="shared" si="1"/>
        <v>25912</v>
      </c>
      <c r="D18" s="6">
        <v>24592</v>
      </c>
      <c r="E18" s="6">
        <v>256</v>
      </c>
      <c r="F18" s="6">
        <v>1064</v>
      </c>
      <c r="G18" s="2">
        <f t="shared" si="0"/>
        <v>1.7630665055466652</v>
      </c>
      <c r="H18" s="2">
        <f t="shared" si="0"/>
        <v>1.673252991062195</v>
      </c>
      <c r="I18" s="2">
        <f t="shared" si="0"/>
        <v>0.017418378566685176</v>
      </c>
      <c r="J18" s="3">
        <f t="shared" si="0"/>
        <v>0.07239513591778526</v>
      </c>
    </row>
    <row r="19" spans="1:10" ht="15">
      <c r="A19" s="7"/>
      <c r="B19" s="16" t="s">
        <v>58</v>
      </c>
      <c r="C19" s="6">
        <f t="shared" si="1"/>
        <v>16479</v>
      </c>
      <c r="D19" s="6">
        <v>15516</v>
      </c>
      <c r="E19" s="6">
        <v>189</v>
      </c>
      <c r="F19" s="6">
        <v>774</v>
      </c>
      <c r="G19" s="2">
        <f t="shared" si="0"/>
        <v>1.1212400796890822</v>
      </c>
      <c r="H19" s="2">
        <f t="shared" si="0"/>
        <v>1.0557170384401844</v>
      </c>
      <c r="I19" s="2">
        <f t="shared" si="0"/>
        <v>0.012859662301185541</v>
      </c>
      <c r="J19" s="3">
        <f t="shared" si="0"/>
        <v>0.05266337894771221</v>
      </c>
    </row>
    <row r="20" spans="1:10" ht="15">
      <c r="A20" s="7"/>
      <c r="B20" s="16" t="s">
        <v>0</v>
      </c>
      <c r="C20" s="6">
        <f t="shared" si="1"/>
        <v>105072.99999999977</v>
      </c>
      <c r="D20" s="6">
        <v>93860.99999999977</v>
      </c>
      <c r="E20" s="6">
        <v>2155</v>
      </c>
      <c r="F20" s="6">
        <v>9057.000000000005</v>
      </c>
      <c r="G20" s="2">
        <f t="shared" si="0"/>
        <v>7.149223793505108</v>
      </c>
      <c r="H20" s="2">
        <f t="shared" si="0"/>
        <v>6.386353244717317</v>
      </c>
      <c r="I20" s="2">
        <f t="shared" si="0"/>
        <v>0.1466273664500256</v>
      </c>
      <c r="J20" s="3">
        <f t="shared" si="0"/>
        <v>0.6162431823377645</v>
      </c>
    </row>
    <row r="21" spans="1:10" ht="15">
      <c r="A21" s="7"/>
      <c r="B21" s="16" t="s">
        <v>1</v>
      </c>
      <c r="C21" s="6">
        <f t="shared" si="1"/>
        <v>99430.99999999996</v>
      </c>
      <c r="D21" s="6">
        <v>81510.99999999996</v>
      </c>
      <c r="E21" s="6">
        <v>4760</v>
      </c>
      <c r="F21" s="6">
        <v>13160.000000000004</v>
      </c>
      <c r="G21" s="2">
        <f t="shared" si="0"/>
        <v>6.765339059625284</v>
      </c>
      <c r="H21" s="2">
        <f t="shared" si="0"/>
        <v>5.546052559957323</v>
      </c>
      <c r="I21" s="2">
        <f t="shared" si="0"/>
        <v>0.3238729764743025</v>
      </c>
      <c r="J21" s="3">
        <f t="shared" si="0"/>
        <v>0.8954135231936601</v>
      </c>
    </row>
    <row r="22" spans="1:10" ht="15">
      <c r="A22" s="7"/>
      <c r="B22" s="16" t="s">
        <v>2</v>
      </c>
      <c r="C22" s="6">
        <f t="shared" si="1"/>
        <v>49147</v>
      </c>
      <c r="D22" s="6">
        <v>37265.00000000001</v>
      </c>
      <c r="E22" s="6">
        <v>3502.0000000000005</v>
      </c>
      <c r="F22" s="6">
        <v>8379.999999999996</v>
      </c>
      <c r="G22" s="2">
        <f t="shared" si="0"/>
        <v>3.3439884820971733</v>
      </c>
      <c r="H22" s="2">
        <f t="shared" si="0"/>
        <v>2.5355307706543875</v>
      </c>
      <c r="I22" s="2">
        <f t="shared" si="0"/>
        <v>0.23827797554895114</v>
      </c>
      <c r="J22" s="3">
        <f t="shared" si="0"/>
        <v>0.5701797358938349</v>
      </c>
    </row>
    <row r="23" spans="1:10" ht="15">
      <c r="A23" s="7"/>
      <c r="B23" s="16" t="s">
        <v>3</v>
      </c>
      <c r="C23" s="6">
        <f t="shared" si="1"/>
        <v>86514.00000000001</v>
      </c>
      <c r="D23" s="6">
        <v>62921.000000000015</v>
      </c>
      <c r="E23" s="6">
        <v>10510.999999999998</v>
      </c>
      <c r="F23" s="6">
        <v>13082.000000000005</v>
      </c>
      <c r="G23" s="2">
        <f t="shared" si="0"/>
        <v>5.886459387961725</v>
      </c>
      <c r="H23" s="2">
        <f t="shared" si="0"/>
        <v>4.281178897634368</v>
      </c>
      <c r="I23" s="2">
        <f t="shared" si="0"/>
        <v>0.7151741293532338</v>
      </c>
      <c r="J23" s="3">
        <f t="shared" si="0"/>
        <v>0.8901063609741234</v>
      </c>
    </row>
    <row r="24" spans="1:10" ht="15">
      <c r="A24" s="7"/>
      <c r="B24" s="16" t="s">
        <v>4</v>
      </c>
      <c r="C24" s="6">
        <f t="shared" si="1"/>
        <v>73689</v>
      </c>
      <c r="D24" s="6">
        <v>52357</v>
      </c>
      <c r="E24" s="6">
        <v>12493</v>
      </c>
      <c r="F24" s="6">
        <v>8839</v>
      </c>
      <c r="G24" s="2">
        <f t="shared" si="0"/>
        <v>5.013839446095562</v>
      </c>
      <c r="H24" s="2">
        <f t="shared" si="0"/>
        <v>3.5623986195934996</v>
      </c>
      <c r="I24" s="2">
        <f t="shared" si="0"/>
        <v>0.8500304821624918</v>
      </c>
      <c r="J24" s="3">
        <f t="shared" si="0"/>
        <v>0.6014103443395714</v>
      </c>
    </row>
    <row r="25" spans="1:10" ht="15">
      <c r="A25" s="7"/>
      <c r="B25" s="16" t="s">
        <v>59</v>
      </c>
      <c r="C25" s="6">
        <f t="shared" si="1"/>
        <v>212562</v>
      </c>
      <c r="D25" s="6">
        <v>148673</v>
      </c>
      <c r="E25" s="6">
        <v>38269</v>
      </c>
      <c r="F25" s="6">
        <v>25620.000000000004</v>
      </c>
      <c r="G25" s="2">
        <f t="shared" si="0"/>
        <v>14.462833534733338</v>
      </c>
      <c r="H25" s="2">
        <f t="shared" si="0"/>
        <v>10.115791393143693</v>
      </c>
      <c r="I25" s="2">
        <f t="shared" si="0"/>
        <v>2.603843474095606</v>
      </c>
      <c r="J25" s="3">
        <f t="shared" si="0"/>
        <v>1.7431986674940403</v>
      </c>
    </row>
    <row r="26" spans="1:10" ht="6.75" customHeight="1">
      <c r="A26" s="7"/>
      <c r="B26" s="16"/>
      <c r="C26" s="6"/>
      <c r="D26" s="6"/>
      <c r="E26" s="6"/>
      <c r="F26" s="6"/>
      <c r="G26" s="2"/>
      <c r="H26" s="2"/>
      <c r="I26" s="2"/>
      <c r="J26" s="3"/>
    </row>
    <row r="27" spans="1:10" ht="16.5" customHeight="1">
      <c r="A27" s="7"/>
      <c r="B27" s="45" t="s">
        <v>10</v>
      </c>
      <c r="C27" s="6">
        <f>SUM(C15:C25)</f>
        <v>827481.9999999998</v>
      </c>
      <c r="D27" s="6">
        <f>SUM(D15:D25)</f>
        <v>670400.9999999998</v>
      </c>
      <c r="E27" s="6">
        <f>SUM(E15:E25)</f>
        <v>72899</v>
      </c>
      <c r="F27" s="6">
        <f>SUM(F15:F25)</f>
        <v>84182.00000000001</v>
      </c>
      <c r="G27" s="2">
        <f aca="true" t="shared" si="2" ref="G27:J32">C27/$C$9*100</f>
        <v>56.30232317624132</v>
      </c>
      <c r="H27" s="2">
        <f t="shared" si="2"/>
        <v>45.61444691204807</v>
      </c>
      <c r="I27" s="2">
        <f t="shared" si="2"/>
        <v>4.960087418487432</v>
      </c>
      <c r="J27" s="3">
        <f t="shared" si="2"/>
        <v>5.7277888457058275</v>
      </c>
    </row>
    <row r="28" spans="1:10" ht="16.5" customHeight="1">
      <c r="A28" s="7"/>
      <c r="B28" s="16" t="s">
        <v>11</v>
      </c>
      <c r="C28" s="6">
        <f>SUM(C20:C25)</f>
        <v>626415.9999999998</v>
      </c>
      <c r="D28" s="6">
        <f>SUM(D20:D25)</f>
        <v>476587.9999999997</v>
      </c>
      <c r="E28" s="6">
        <f>SUM(E20:E25)</f>
        <v>71690</v>
      </c>
      <c r="F28" s="6">
        <f>SUM(F20:F25)</f>
        <v>78138.00000000001</v>
      </c>
      <c r="G28" s="2">
        <f t="shared" si="2"/>
        <v>42.621683704018196</v>
      </c>
      <c r="H28" s="2">
        <f t="shared" si="2"/>
        <v>32.427305485700586</v>
      </c>
      <c r="I28" s="2">
        <f t="shared" si="2"/>
        <v>4.877826404084611</v>
      </c>
      <c r="J28" s="3">
        <f t="shared" si="2"/>
        <v>5.316551814232994</v>
      </c>
    </row>
    <row r="29" spans="1:10" ht="16.5" customHeight="1">
      <c r="A29" s="7"/>
      <c r="B29" s="16" t="s">
        <v>12</v>
      </c>
      <c r="C29" s="6">
        <f>SUM(C21:C25)</f>
        <v>521342.99999999994</v>
      </c>
      <c r="D29" s="6">
        <f>SUM(D21:D25)</f>
        <v>382727</v>
      </c>
      <c r="E29" s="6">
        <f>SUM(E21:E25)</f>
        <v>69535</v>
      </c>
      <c r="F29" s="6">
        <f>SUM(F21:F25)</f>
        <v>69081.00000000001</v>
      </c>
      <c r="G29" s="2">
        <f t="shared" si="2"/>
        <v>35.47245991051308</v>
      </c>
      <c r="H29" s="2">
        <f t="shared" si="2"/>
        <v>26.040952240983273</v>
      </c>
      <c r="I29" s="2">
        <f t="shared" si="2"/>
        <v>4.7311990376345845</v>
      </c>
      <c r="J29" s="3">
        <f t="shared" si="2"/>
        <v>4.70030863189523</v>
      </c>
    </row>
    <row r="30" spans="1:10" ht="16.5" customHeight="1">
      <c r="A30" s="7"/>
      <c r="B30" s="16" t="s">
        <v>13</v>
      </c>
      <c r="C30" s="6">
        <f>SUM(C22:C25)</f>
        <v>421912</v>
      </c>
      <c r="D30" s="6">
        <f>SUM(D22:D25)</f>
        <v>301216</v>
      </c>
      <c r="E30" s="6">
        <f>SUM(E22:E25)</f>
        <v>64775</v>
      </c>
      <c r="F30" s="6">
        <f>SUM(F22:F25)</f>
        <v>55921</v>
      </c>
      <c r="G30" s="2">
        <f t="shared" si="2"/>
        <v>28.707120850887797</v>
      </c>
      <c r="H30" s="2">
        <f t="shared" si="2"/>
        <v>20.494899681025945</v>
      </c>
      <c r="I30" s="2">
        <f t="shared" si="2"/>
        <v>4.4073260611602825</v>
      </c>
      <c r="J30" s="3">
        <f t="shared" si="2"/>
        <v>3.804895108701569</v>
      </c>
    </row>
    <row r="31" spans="1:10" ht="16.5" customHeight="1">
      <c r="A31" s="7"/>
      <c r="B31" s="16" t="s">
        <v>14</v>
      </c>
      <c r="C31" s="6">
        <f>SUM(C23:C25)</f>
        <v>372765</v>
      </c>
      <c r="D31" s="6">
        <f>SUM(D23:D25)</f>
        <v>263951</v>
      </c>
      <c r="E31" s="6">
        <f>SUM(E23:E25)</f>
        <v>61273</v>
      </c>
      <c r="F31" s="6">
        <f>SUM(F23:F25)</f>
        <v>47541.000000000015</v>
      </c>
      <c r="G31" s="2">
        <f t="shared" si="2"/>
        <v>25.363132368790627</v>
      </c>
      <c r="H31" s="2">
        <f t="shared" si="2"/>
        <v>17.95936891037156</v>
      </c>
      <c r="I31" s="2">
        <f t="shared" si="2"/>
        <v>4.1690480856113314</v>
      </c>
      <c r="J31" s="3">
        <f t="shared" si="2"/>
        <v>3.2347153728077354</v>
      </c>
    </row>
    <row r="32" spans="1:10" ht="16.5" customHeight="1">
      <c r="A32" s="7"/>
      <c r="B32" s="16" t="s">
        <v>15</v>
      </c>
      <c r="C32" s="19">
        <f>SUM(C24:C25)</f>
        <v>286251</v>
      </c>
      <c r="D32" s="6">
        <f>SUM(D24:D25)</f>
        <v>201030</v>
      </c>
      <c r="E32" s="6">
        <f>SUM(E24:E25)</f>
        <v>50762</v>
      </c>
      <c r="F32" s="6">
        <f>SUM(F24:F25)</f>
        <v>34459</v>
      </c>
      <c r="G32" s="2">
        <f t="shared" si="2"/>
        <v>19.476672980828898</v>
      </c>
      <c r="H32" s="2">
        <f t="shared" si="2"/>
        <v>13.67819001273719</v>
      </c>
      <c r="I32" s="2">
        <f t="shared" si="2"/>
        <v>3.4538739562580973</v>
      </c>
      <c r="J32" s="3">
        <f t="shared" si="2"/>
        <v>2.3446090118336116</v>
      </c>
    </row>
    <row r="33" spans="1:10" ht="6.75" customHeight="1">
      <c r="A33" s="7"/>
      <c r="B33" s="16"/>
      <c r="C33" s="6"/>
      <c r="D33" s="6"/>
      <c r="E33" s="6"/>
      <c r="F33" s="6"/>
      <c r="G33" s="2"/>
      <c r="H33" s="2"/>
      <c r="I33" s="2"/>
      <c r="J33" s="3"/>
    </row>
    <row r="34" spans="1:10" ht="15" customHeight="1">
      <c r="A34" s="7"/>
      <c r="B34" s="46" t="s">
        <v>60</v>
      </c>
      <c r="C34" s="6">
        <f>D34+E34+F34</f>
        <v>866196.0000000044</v>
      </c>
      <c r="D34" s="6">
        <v>851873.0000000044</v>
      </c>
      <c r="E34" s="6">
        <v>2301.999999999999</v>
      </c>
      <c r="F34" s="6">
        <v>12021.000000000005</v>
      </c>
      <c r="G34" s="2">
        <f aca="true" t="shared" si="3" ref="G34:J37">C34/$C$9*100</f>
        <v>58.93644469120511</v>
      </c>
      <c r="H34" s="2">
        <f t="shared" si="3"/>
        <v>57.961900018507336</v>
      </c>
      <c r="I34" s="2">
        <f t="shared" si="3"/>
        <v>0.1566293260176143</v>
      </c>
      <c r="J34" s="3">
        <f t="shared" si="3"/>
        <v>0.8179153466801665</v>
      </c>
    </row>
    <row r="35" spans="1:10" ht="15">
      <c r="A35" s="7"/>
      <c r="B35" s="16" t="s">
        <v>61</v>
      </c>
      <c r="C35" s="6">
        <f>D35+E35+F35</f>
        <v>186853.99999999913</v>
      </c>
      <c r="D35" s="6">
        <v>158421.9999999991</v>
      </c>
      <c r="E35" s="6">
        <v>6835.000000000005</v>
      </c>
      <c r="F35" s="6">
        <v>21597.000000000015</v>
      </c>
      <c r="G35" s="2">
        <f t="shared" si="3"/>
        <v>12.71364729960694</v>
      </c>
      <c r="H35" s="2">
        <f t="shared" si="3"/>
        <v>10.779118630044467</v>
      </c>
      <c r="I35" s="2">
        <f t="shared" si="3"/>
        <v>0.46505709962223934</v>
      </c>
      <c r="J35" s="3">
        <f t="shared" si="3"/>
        <v>1.4694715699402343</v>
      </c>
    </row>
    <row r="36" spans="1:10" ht="15">
      <c r="A36" s="7"/>
      <c r="B36" s="16" t="s">
        <v>62</v>
      </c>
      <c r="C36" s="6">
        <f>D36+E36+F36</f>
        <v>46596.999999999956</v>
      </c>
      <c r="D36" s="6">
        <v>35564.99999999996</v>
      </c>
      <c r="E36" s="6">
        <v>3352</v>
      </c>
      <c r="F36" s="6">
        <v>7679.999999999993</v>
      </c>
      <c r="G36" s="2">
        <f t="shared" si="3"/>
        <v>3.17048510184308</v>
      </c>
      <c r="H36" s="2">
        <f t="shared" si="3"/>
        <v>2.419861850484991</v>
      </c>
      <c r="I36" s="2">
        <f t="shared" si="3"/>
        <v>0.22807189435753406</v>
      </c>
      <c r="J36" s="3">
        <f t="shared" si="3"/>
        <v>0.5225513570005548</v>
      </c>
    </row>
    <row r="37" spans="2:10" ht="15">
      <c r="B37" s="17" t="s">
        <v>63</v>
      </c>
      <c r="C37" s="18">
        <f>D37+E37+F37</f>
        <v>370064.9999999999</v>
      </c>
      <c r="D37" s="75">
        <v>261550.9999999999</v>
      </c>
      <c r="E37" s="75">
        <v>61073</v>
      </c>
      <c r="F37" s="75">
        <v>47440.99999999999</v>
      </c>
      <c r="G37" s="4">
        <f t="shared" si="3"/>
        <v>25.179422907345106</v>
      </c>
      <c r="H37" s="4">
        <f t="shared" si="3"/>
        <v>17.79607161130888</v>
      </c>
      <c r="I37" s="4">
        <f t="shared" si="3"/>
        <v>4.155439977356108</v>
      </c>
      <c r="J37" s="5">
        <f t="shared" si="3"/>
        <v>3.2279113186801225</v>
      </c>
    </row>
  </sheetData>
  <sheetProtection/>
  <mergeCells count="4">
    <mergeCell ref="B5:B7"/>
    <mergeCell ref="C7:F7"/>
    <mergeCell ref="G7:J7"/>
    <mergeCell ref="C5:J5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&amp;CIV-1-12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2014-12-08T02:46:19Z</cp:lastPrinted>
  <dcterms:created xsi:type="dcterms:W3CDTF">2009-05-05T14:52:36Z</dcterms:created>
  <dcterms:modified xsi:type="dcterms:W3CDTF">2015-01-09T01:35:24Z</dcterms:modified>
  <cp:category/>
  <cp:version/>
  <cp:contentType/>
  <cp:contentStatus/>
</cp:coreProperties>
</file>