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Table 1-1" sheetId="1" r:id="rId1"/>
    <sheet name="Table 1-3-1" sheetId="2" r:id="rId2"/>
    <sheet name="Table 1-4-1" sheetId="3" r:id="rId3"/>
    <sheet name="Table 1-4-2" sheetId="4" r:id="rId4"/>
    <sheet name="Table 1-5" sheetId="5" r:id="rId5"/>
  </sheets>
  <definedNames>
    <definedName name="_xlnm.Print_Area" localSheetId="0">'Table 1-1'!$A$1:$I$37</definedName>
    <definedName name="_xlnm.Print_Area" localSheetId="1">'Table 1-3-1'!$A$1:$I$38</definedName>
    <definedName name="_xlnm.Print_Area" localSheetId="2">'Table 1-4-1'!$A$1:$T$41</definedName>
    <definedName name="_xlnm.Print_Area" localSheetId="3">'Table 1-4-2'!$U$1:$AN$41</definedName>
    <definedName name="_xlnm.Print_Area" localSheetId="4">'Table 1-5'!$A$1:$K$40</definedName>
  </definedNames>
  <calcPr fullCalcOnLoad="1"/>
</workbook>
</file>

<file path=xl/sharedStrings.xml><?xml version="1.0" encoding="utf-8"?>
<sst xmlns="http://schemas.openxmlformats.org/spreadsheetml/2006/main" count="410" uniqueCount="124">
  <si>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</si>
  <si>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</si>
  <si>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</si>
  <si>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</si>
  <si>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</si>
  <si>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</si>
  <si>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</si>
  <si>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</si>
  <si>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</si>
  <si>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</si>
  <si>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</si>
  <si>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</si>
  <si>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</si>
  <si>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</si>
  <si>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</si>
  <si>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</si>
  <si>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(establishments)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</si>
  <si>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</si>
  <si>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</si>
  <si>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</si>
  <si>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</si>
  <si>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</si>
  <si>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</si>
  <si>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</si>
  <si>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</si>
  <si>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</si>
  <si>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</si>
  <si>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11-50</t>
  </si>
  <si>
    <t>51-100</t>
  </si>
  <si>
    <t>101 and over</t>
  </si>
  <si>
    <t>Registered</t>
  </si>
  <si>
    <t>Not Registered</t>
  </si>
  <si>
    <t>Others</t>
  </si>
  <si>
    <t>(1/2)</t>
  </si>
  <si>
    <t>(2/2)</t>
  </si>
  <si>
    <t>Coopera- tive</t>
  </si>
  <si>
    <t>NGO</t>
  </si>
  <si>
    <t>Branch of a foreign company</t>
  </si>
  <si>
    <t>Head Office</t>
  </si>
  <si>
    <t>Branch</t>
  </si>
  <si>
    <t>Single Unit</t>
  </si>
  <si>
    <t>Head Office or Branch</t>
  </si>
  <si>
    <t>Individual Proprietor</t>
  </si>
  <si>
    <t>General Partner- ship</t>
  </si>
  <si>
    <t>Limited Partner- ship</t>
  </si>
  <si>
    <t>Private Limited Company</t>
  </si>
  <si>
    <t>Public Limited Company</t>
  </si>
  <si>
    <t>Ownership</t>
  </si>
  <si>
    <t>Registered or not</t>
  </si>
  <si>
    <t>Subsidiary of a foreign company</t>
  </si>
  <si>
    <t>(%)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</si>
  <si>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</si>
  <si>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</si>
  <si>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</si>
  <si>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</si>
  <si>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</si>
  <si>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</si>
  <si>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</si>
  <si>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</si>
  <si>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</si>
  <si>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</si>
  <si>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</si>
  <si>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(1/2)</t>
  </si>
  <si>
    <t>(2/2)</t>
  </si>
  <si>
    <t>Ownership</t>
  </si>
  <si>
    <t>Ownership</t>
  </si>
  <si>
    <t xml:space="preserve">Size of Persons Engaged </t>
  </si>
  <si>
    <t>Total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</si>
  <si>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</si>
  <si>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</si>
  <si>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</si>
  <si>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</si>
  <si>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</si>
  <si>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</si>
  <si>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Coopera- tive</t>
  </si>
  <si>
    <t>NGO</t>
  </si>
  <si>
    <t>Others</t>
  </si>
  <si>
    <t>(establishments)</t>
  </si>
  <si>
    <t>(establishments)</t>
  </si>
  <si>
    <t>Total</t>
  </si>
  <si>
    <t>5</t>
  </si>
  <si>
    <t>5</t>
  </si>
  <si>
    <t>6</t>
  </si>
  <si>
    <t>6</t>
  </si>
  <si>
    <t>7</t>
  </si>
  <si>
    <t>7</t>
  </si>
  <si>
    <t>8</t>
  </si>
  <si>
    <t>8</t>
  </si>
  <si>
    <t>9</t>
  </si>
  <si>
    <t>1,000 and over</t>
  </si>
  <si>
    <t>1-10</t>
  </si>
  <si>
    <t>11-50</t>
  </si>
  <si>
    <t>51-100</t>
  </si>
  <si>
    <t>101 and over</t>
  </si>
  <si>
    <t>(establishments)</t>
  </si>
  <si>
    <t xml:space="preserve">Table 1-1. Number of Establishments except Street Businesses by Size of Persons Engaged </t>
  </si>
  <si>
    <t xml:space="preserve">Table 1-3-1. Number of Establishments except Street Businesses by Size of Persons Engaged </t>
  </si>
  <si>
    <t xml:space="preserve">Table 1-5. Number of Establishments except Street Businesses by Size of Persons Engaged </t>
  </si>
  <si>
    <t>-</t>
  </si>
  <si>
    <t>Individual Proprietor</t>
  </si>
  <si>
    <t xml:space="preserve">Table 1-4-1. Number of Establishments except Street Businesses by Size of </t>
  </si>
  <si>
    <t xml:space="preserve">             Persons Engaged and Ownership - Cambodia (2009)</t>
  </si>
  <si>
    <t xml:space="preserve">             Persons Engaged  and Ownership - Cambodia (2009)</t>
  </si>
  <si>
    <t xml:space="preserve">Table 1-4-2. Percent Distribution of Number of Establishments except Street Businesses </t>
  </si>
  <si>
    <t>1) "Sole Proprietors" are included in "Individual Proprietors" in the above table.</t>
  </si>
  <si>
    <t>Sole Proprietor    1)</t>
  </si>
  <si>
    <t>Rep. Office of a foreign company 2)</t>
  </si>
  <si>
    <t>2) Commercial representative office of a foreign company</t>
  </si>
  <si>
    <t>3) "State-owned" includes "Autonomy-owned".</t>
  </si>
  <si>
    <t>State- owned        3)</t>
  </si>
  <si>
    <t>Rep. office of a foreign company 1)</t>
  </si>
  <si>
    <t>State- owned        2)</t>
  </si>
  <si>
    <t>1) Commercial representative office of a foreign company</t>
  </si>
  <si>
    <t>2) "State-owned" includes "Autonomy-owned".</t>
  </si>
  <si>
    <t>1) Commercial representative office of a foreign company</t>
  </si>
  <si>
    <t>2) "State-owned" includes "Autonomy-owned".</t>
  </si>
  <si>
    <t>1) "Sole Proprietors" are included in "Individual Proprietors" in the above table.</t>
  </si>
  <si>
    <t xml:space="preserve">Sole Proprietor     1)
</t>
  </si>
  <si>
    <t xml:space="preserve">               and Sex of Representative - Cambodia (2009)</t>
  </si>
  <si>
    <t xml:space="preserve">                  and Whether Registered at the Ministry of Commerce or Not - Cambodia (2009)</t>
  </si>
  <si>
    <t xml:space="preserve">                  Persons Engaged and Ownership - Cambodia (2009)</t>
  </si>
  <si>
    <t xml:space="preserve">                  by Size of Persons Engaged  and Ownership - Cambodia (2009)</t>
  </si>
  <si>
    <t xml:space="preserve">                  by Size of Persons Engaged and Ownership - Cambodia (2009)</t>
  </si>
  <si>
    <t xml:space="preserve">               and Whether Head Office or Branch - Cambodia (2009)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</si>
</sst>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  <numFmt numFmtId="193" formatCode="###0"/>
    <numFmt numFmtId="194" formatCode="####.0"/>
  </numFmts>
  <fonts count="47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i/>
      <sz val="11"/>
      <color indexed="10"/>
      <name val="Times New Roman"/>
      <family val="1"/>
    </font>
    <font>
      <i/>
      <sz val="10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i/>
      <sz val="11"/>
      <color rgb="FFFF0000"/>
      <name val="Times New Roman"/>
      <family val="1"/>
    </font>
    <font>
      <i/>
      <sz val="10"/>
      <color rgb="FFFF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186" fontId="2" fillId="0" borderId="24" xfId="0" applyNumberFormat="1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33" borderId="16" xfId="61" applyFont="1" applyFill="1" applyBorder="1" applyAlignment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 wrapText="1"/>
      <protection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26" xfId="6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5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35" xfId="61" applyFont="1" applyFill="1" applyBorder="1" applyAlignment="1">
      <alignment horizontal="center" vertical="center" wrapText="1"/>
      <protection/>
    </xf>
    <xf numFmtId="0" fontId="4" fillId="0" borderId="36" xfId="61" applyFont="1" applyFill="1" applyBorder="1" applyAlignment="1">
      <alignment horizontal="center" vertical="center" wrapText="1"/>
      <protection/>
    </xf>
    <xf numFmtId="0" fontId="4" fillId="0" borderId="37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38" xfId="6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186" fontId="2" fillId="0" borderId="0" xfId="0" applyNumberFormat="1" applyFont="1" applyFill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vertical="center"/>
    </xf>
    <xf numFmtId="186" fontId="2" fillId="0" borderId="11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12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 horizontal="right"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46" xfId="61" applyFont="1" applyFill="1" applyBorder="1" applyAlignment="1">
      <alignment horizontal="center" vertical="center"/>
      <protection/>
    </xf>
    <xf numFmtId="0" fontId="4" fillId="0" borderId="47" xfId="61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4.851562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8" t="s">
        <v>95</v>
      </c>
      <c r="C2" s="8"/>
      <c r="D2" s="8"/>
      <c r="E2" s="8"/>
      <c r="F2" s="8"/>
      <c r="G2" s="8"/>
      <c r="H2" s="8"/>
      <c r="I2" s="7"/>
    </row>
    <row r="3" spans="1:9" ht="15" customHeight="1">
      <c r="A3" s="7"/>
      <c r="B3" s="8" t="s">
        <v>118</v>
      </c>
      <c r="C3" s="8"/>
      <c r="D3" s="8"/>
      <c r="E3" s="8"/>
      <c r="F3" s="8"/>
      <c r="G3" s="8"/>
      <c r="H3" s="8"/>
      <c r="I3" s="7"/>
    </row>
    <row r="4" spans="1:9" ht="15" customHeight="1">
      <c r="A4" s="7"/>
      <c r="B4" s="8"/>
      <c r="C4" s="8"/>
      <c r="D4" s="8"/>
      <c r="E4" s="8"/>
      <c r="F4" s="8"/>
      <c r="G4" s="8"/>
      <c r="H4" s="8"/>
      <c r="I4" s="7"/>
    </row>
    <row r="5" spans="1:9" ht="15" customHeight="1">
      <c r="A5" s="7"/>
      <c r="B5" s="82" t="s">
        <v>5</v>
      </c>
      <c r="C5" s="85" t="s">
        <v>17</v>
      </c>
      <c r="D5" s="86"/>
      <c r="E5" s="86"/>
      <c r="F5" s="86"/>
      <c r="G5" s="86"/>
      <c r="H5" s="87"/>
      <c r="I5" s="7"/>
    </row>
    <row r="6" spans="1:9" ht="29.25" customHeight="1">
      <c r="A6" s="7"/>
      <c r="B6" s="83"/>
      <c r="C6" s="9" t="s">
        <v>18</v>
      </c>
      <c r="D6" s="10" t="s">
        <v>6</v>
      </c>
      <c r="E6" s="11" t="s">
        <v>7</v>
      </c>
      <c r="F6" s="12" t="s">
        <v>18</v>
      </c>
      <c r="G6" s="10" t="s">
        <v>6</v>
      </c>
      <c r="H6" s="11" t="s">
        <v>7</v>
      </c>
      <c r="I6" s="7"/>
    </row>
    <row r="7" spans="1:9" ht="15" customHeight="1">
      <c r="A7" s="7"/>
      <c r="B7" s="84"/>
      <c r="C7" s="13"/>
      <c r="D7" s="14" t="s">
        <v>94</v>
      </c>
      <c r="E7" s="15"/>
      <c r="F7" s="72"/>
      <c r="G7" s="16" t="s">
        <v>8</v>
      </c>
      <c r="H7" s="17"/>
      <c r="I7" s="7"/>
    </row>
    <row r="8" spans="1:9" ht="6.75" customHeight="1">
      <c r="A8" s="7"/>
      <c r="B8" s="18"/>
      <c r="C8" s="6"/>
      <c r="D8" s="6"/>
      <c r="E8" s="6"/>
      <c r="F8" s="2"/>
      <c r="G8" s="2"/>
      <c r="H8" s="3"/>
      <c r="I8" s="7"/>
    </row>
    <row r="9" spans="1:9" ht="13.5" customHeight="1">
      <c r="A9" s="7"/>
      <c r="B9" s="18" t="s">
        <v>20</v>
      </c>
      <c r="C9" s="6">
        <f>SUM(C11:C25)</f>
        <v>376761</v>
      </c>
      <c r="D9" s="6">
        <f>SUM(D11:D25)</f>
        <v>188134</v>
      </c>
      <c r="E9" s="6">
        <f>SUM(E11:E25)</f>
        <v>188627</v>
      </c>
      <c r="F9" s="2">
        <f>C9/$C$9*100</f>
        <v>100</v>
      </c>
      <c r="G9" s="2">
        <f>D9/$C$9*100</f>
        <v>49.934573907596594</v>
      </c>
      <c r="H9" s="3">
        <f>E9/$C$9*100</f>
        <v>50.065426092403406</v>
      </c>
      <c r="I9" s="7"/>
    </row>
    <row r="10" spans="1:9" ht="6.75" customHeight="1">
      <c r="A10" s="7"/>
      <c r="B10" s="18"/>
      <c r="C10" s="6"/>
      <c r="D10" s="6"/>
      <c r="E10" s="6"/>
      <c r="F10" s="2"/>
      <c r="G10" s="2"/>
      <c r="H10" s="3"/>
      <c r="I10" s="7"/>
    </row>
    <row r="11" spans="1:9" ht="15">
      <c r="A11" s="7"/>
      <c r="B11" s="18" t="s">
        <v>9</v>
      </c>
      <c r="C11" s="6">
        <f>D11+E11</f>
        <v>112175</v>
      </c>
      <c r="D11" s="6">
        <v>32515</v>
      </c>
      <c r="E11" s="6">
        <v>79660</v>
      </c>
      <c r="F11" s="2">
        <f aca="true" t="shared" si="0" ref="F11:F25">C11/$C$9*100</f>
        <v>29.773516897980418</v>
      </c>
      <c r="G11" s="2">
        <f aca="true" t="shared" si="1" ref="G11:G25">D11/$C$9*100</f>
        <v>8.630139531427085</v>
      </c>
      <c r="H11" s="3">
        <f aca="true" t="shared" si="2" ref="H11:H25">E11/$C$9*100</f>
        <v>21.14337736655333</v>
      </c>
      <c r="I11" s="7"/>
    </row>
    <row r="12" spans="1:9" ht="12.75" customHeight="1">
      <c r="A12" s="7"/>
      <c r="B12" s="18">
        <v>2</v>
      </c>
      <c r="C12" s="6">
        <f>D12+E12</f>
        <v>149343</v>
      </c>
      <c r="D12" s="6">
        <v>81009</v>
      </c>
      <c r="E12" s="6">
        <v>68334</v>
      </c>
      <c r="F12" s="2">
        <f t="shared" si="0"/>
        <v>39.63865686735092</v>
      </c>
      <c r="G12" s="2">
        <f t="shared" si="1"/>
        <v>21.501429288063257</v>
      </c>
      <c r="H12" s="3">
        <f t="shared" si="2"/>
        <v>18.137227579287664</v>
      </c>
      <c r="I12" s="7"/>
    </row>
    <row r="13" spans="1:9" ht="15">
      <c r="A13" s="7"/>
      <c r="B13" s="18">
        <v>3</v>
      </c>
      <c r="C13" s="6">
        <f>D13+E13</f>
        <v>44671</v>
      </c>
      <c r="D13" s="6">
        <v>24906</v>
      </c>
      <c r="E13" s="6">
        <v>19765</v>
      </c>
      <c r="F13" s="2">
        <f t="shared" si="0"/>
        <v>11.856588128813756</v>
      </c>
      <c r="G13" s="2">
        <f t="shared" si="1"/>
        <v>6.6105568251491</v>
      </c>
      <c r="H13" s="3">
        <f t="shared" si="2"/>
        <v>5.246031303664657</v>
      </c>
      <c r="I13" s="7"/>
    </row>
    <row r="14" spans="1:9" ht="15">
      <c r="A14" s="7"/>
      <c r="B14" s="18">
        <v>4</v>
      </c>
      <c r="C14" s="6">
        <f aca="true" t="shared" si="3" ref="C14:C25">D14+E14</f>
        <v>24339</v>
      </c>
      <c r="D14" s="6">
        <v>15565</v>
      </c>
      <c r="E14" s="6">
        <v>8774</v>
      </c>
      <c r="F14" s="2">
        <f t="shared" si="0"/>
        <v>6.460063541608606</v>
      </c>
      <c r="G14" s="2">
        <f t="shared" si="1"/>
        <v>4.13126624040174</v>
      </c>
      <c r="H14" s="3">
        <f t="shared" si="2"/>
        <v>2.328797301206866</v>
      </c>
      <c r="I14" s="7"/>
    </row>
    <row r="15" spans="1:9" ht="15">
      <c r="A15" s="7"/>
      <c r="B15" s="18" t="s">
        <v>21</v>
      </c>
      <c r="C15" s="6">
        <f t="shared" si="3"/>
        <v>14569</v>
      </c>
      <c r="D15" s="6">
        <v>9699</v>
      </c>
      <c r="E15" s="6">
        <v>4870</v>
      </c>
      <c r="F15" s="2">
        <f t="shared" si="0"/>
        <v>3.866907668256534</v>
      </c>
      <c r="G15" s="2">
        <f t="shared" si="1"/>
        <v>2.5743110353778653</v>
      </c>
      <c r="H15" s="3">
        <f t="shared" si="2"/>
        <v>1.2925966328786684</v>
      </c>
      <c r="I15" s="7"/>
    </row>
    <row r="16" spans="1:9" ht="15">
      <c r="A16" s="7"/>
      <c r="B16" s="18" t="s">
        <v>22</v>
      </c>
      <c r="C16" s="6">
        <f t="shared" si="3"/>
        <v>8467</v>
      </c>
      <c r="D16" s="6">
        <v>5813</v>
      </c>
      <c r="E16" s="6">
        <v>2654</v>
      </c>
      <c r="F16" s="2">
        <f aca="true" t="shared" si="4" ref="F16:H20">C16/$C$9*100</f>
        <v>2.2473132834874097</v>
      </c>
      <c r="G16" s="2">
        <f t="shared" si="4"/>
        <v>1.5428879316065092</v>
      </c>
      <c r="H16" s="3">
        <f t="shared" si="4"/>
        <v>0.7044253518809006</v>
      </c>
      <c r="I16" s="7"/>
    </row>
    <row r="17" spans="1:9" ht="15">
      <c r="A17" s="7"/>
      <c r="B17" s="18" t="s">
        <v>23</v>
      </c>
      <c r="C17" s="6">
        <f t="shared" si="3"/>
        <v>5004</v>
      </c>
      <c r="D17" s="6">
        <v>3656</v>
      </c>
      <c r="E17" s="6">
        <v>1348</v>
      </c>
      <c r="F17" s="2">
        <f t="shared" si="4"/>
        <v>1.3281629468018186</v>
      </c>
      <c r="G17" s="2">
        <f t="shared" si="4"/>
        <v>0.9703764455450536</v>
      </c>
      <c r="H17" s="3">
        <f t="shared" si="4"/>
        <v>0.3577865012567649</v>
      </c>
      <c r="I17" s="7"/>
    </row>
    <row r="18" spans="1:9" ht="15">
      <c r="A18" s="7"/>
      <c r="B18" s="18" t="s">
        <v>24</v>
      </c>
      <c r="C18" s="6">
        <f t="shared" si="3"/>
        <v>3239</v>
      </c>
      <c r="D18" s="6">
        <v>2417</v>
      </c>
      <c r="E18" s="6">
        <v>822</v>
      </c>
      <c r="F18" s="2">
        <f t="shared" si="4"/>
        <v>0.8596961999782357</v>
      </c>
      <c r="G18" s="2">
        <f t="shared" si="4"/>
        <v>0.6415207518824931</v>
      </c>
      <c r="H18" s="3">
        <f t="shared" si="4"/>
        <v>0.21817544809574238</v>
      </c>
      <c r="I18" s="7"/>
    </row>
    <row r="19" spans="1:9" ht="15">
      <c r="A19" s="7"/>
      <c r="B19" s="18" t="s">
        <v>25</v>
      </c>
      <c r="C19" s="6">
        <f t="shared" si="3"/>
        <v>1831</v>
      </c>
      <c r="D19" s="6">
        <v>1424</v>
      </c>
      <c r="E19" s="6">
        <v>407</v>
      </c>
      <c r="F19" s="2">
        <f t="shared" si="4"/>
        <v>0.48598448353200036</v>
      </c>
      <c r="G19" s="2">
        <f t="shared" si="4"/>
        <v>0.37795844049676053</v>
      </c>
      <c r="H19" s="3">
        <f t="shared" si="4"/>
        <v>0.10802604303523984</v>
      </c>
      <c r="I19" s="7"/>
    </row>
    <row r="20" spans="1:9" ht="15">
      <c r="A20" s="7"/>
      <c r="B20" s="18" t="s">
        <v>0</v>
      </c>
      <c r="C20" s="6">
        <f t="shared" si="3"/>
        <v>8172</v>
      </c>
      <c r="D20" s="6">
        <v>6772</v>
      </c>
      <c r="E20" s="6">
        <v>1400</v>
      </c>
      <c r="F20" s="2">
        <f t="shared" si="4"/>
        <v>2.169014308805848</v>
      </c>
      <c r="G20" s="2">
        <f t="shared" si="4"/>
        <v>1.7974259543848754</v>
      </c>
      <c r="H20" s="3">
        <f t="shared" si="4"/>
        <v>0.37158835442097243</v>
      </c>
      <c r="I20" s="7"/>
    </row>
    <row r="21" spans="1:9" ht="15">
      <c r="A21" s="7"/>
      <c r="B21" s="18" t="s">
        <v>1</v>
      </c>
      <c r="C21" s="6">
        <f t="shared" si="3"/>
        <v>3512</v>
      </c>
      <c r="D21" s="6">
        <v>3066</v>
      </c>
      <c r="E21" s="6">
        <v>446</v>
      </c>
      <c r="F21" s="2">
        <f t="shared" si="0"/>
        <v>0.9321559290903251</v>
      </c>
      <c r="G21" s="2">
        <f t="shared" si="1"/>
        <v>0.8137784961819297</v>
      </c>
      <c r="H21" s="3">
        <f t="shared" si="2"/>
        <v>0.1183774329083955</v>
      </c>
      <c r="I21" s="7"/>
    </row>
    <row r="22" spans="1:9" ht="15">
      <c r="A22" s="7"/>
      <c r="B22" s="18" t="s">
        <v>2</v>
      </c>
      <c r="C22" s="6">
        <f t="shared" si="3"/>
        <v>747</v>
      </c>
      <c r="D22" s="6">
        <v>661</v>
      </c>
      <c r="E22" s="6">
        <v>86</v>
      </c>
      <c r="F22" s="2">
        <f t="shared" si="0"/>
        <v>0.1982689291089046</v>
      </c>
      <c r="G22" s="2">
        <f t="shared" si="1"/>
        <v>0.17544278733733057</v>
      </c>
      <c r="H22" s="3">
        <f t="shared" si="2"/>
        <v>0.02282614177157402</v>
      </c>
      <c r="I22" s="7"/>
    </row>
    <row r="23" spans="1:9" ht="15">
      <c r="A23" s="7"/>
      <c r="B23" s="18" t="s">
        <v>3</v>
      </c>
      <c r="C23" s="6">
        <f t="shared" si="3"/>
        <v>478</v>
      </c>
      <c r="D23" s="6">
        <v>434</v>
      </c>
      <c r="E23" s="6">
        <v>44</v>
      </c>
      <c r="F23" s="2">
        <f t="shared" si="0"/>
        <v>0.1268708810094463</v>
      </c>
      <c r="G23" s="2">
        <f t="shared" si="1"/>
        <v>0.11519238987050145</v>
      </c>
      <c r="H23" s="3">
        <f t="shared" si="2"/>
        <v>0.011678491138944848</v>
      </c>
      <c r="I23" s="7"/>
    </row>
    <row r="24" spans="1:9" ht="15">
      <c r="A24" s="7"/>
      <c r="B24" s="18" t="s">
        <v>4</v>
      </c>
      <c r="C24" s="6">
        <f t="shared" si="3"/>
        <v>108</v>
      </c>
      <c r="D24" s="6">
        <v>98</v>
      </c>
      <c r="E24" s="6">
        <v>10</v>
      </c>
      <c r="F24" s="2">
        <f t="shared" si="0"/>
        <v>0.028665387341046445</v>
      </c>
      <c r="G24" s="2">
        <f t="shared" si="1"/>
        <v>0.026011184809468072</v>
      </c>
      <c r="H24" s="3">
        <f t="shared" si="2"/>
        <v>0.0026542025315783747</v>
      </c>
      <c r="I24" s="7"/>
    </row>
    <row r="25" spans="1:9" ht="15">
      <c r="A25" s="7"/>
      <c r="B25" s="18" t="s">
        <v>19</v>
      </c>
      <c r="C25" s="6">
        <f t="shared" si="3"/>
        <v>106</v>
      </c>
      <c r="D25" s="6">
        <v>99</v>
      </c>
      <c r="E25" s="6">
        <v>7</v>
      </c>
      <c r="F25" s="2">
        <f t="shared" si="0"/>
        <v>0.028134546834730774</v>
      </c>
      <c r="G25" s="2">
        <f t="shared" si="1"/>
        <v>0.02627660506262591</v>
      </c>
      <c r="H25" s="3">
        <f t="shared" si="2"/>
        <v>0.0018579417721048621</v>
      </c>
      <c r="I25" s="7"/>
    </row>
    <row r="26" spans="1:9" ht="17.25" customHeight="1">
      <c r="A26" s="7"/>
      <c r="B26" s="18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61" t="s">
        <v>10</v>
      </c>
      <c r="C27" s="21">
        <f>SUM(C15:C25)</f>
        <v>46233</v>
      </c>
      <c r="D27" s="63">
        <f>SUM(D15:D25)</f>
        <v>34139</v>
      </c>
      <c r="E27" s="63">
        <f>SUM(E15:E25)</f>
        <v>12094</v>
      </c>
      <c r="F27" s="2">
        <f aca="true" t="shared" si="5" ref="F27:H32">C27/$C$9*100</f>
        <v>12.2711745642463</v>
      </c>
      <c r="G27" s="2">
        <f t="shared" si="5"/>
        <v>9.061182022555412</v>
      </c>
      <c r="H27" s="3">
        <f t="shared" si="5"/>
        <v>3.209992541690886</v>
      </c>
      <c r="I27" s="7"/>
    </row>
    <row r="28" spans="1:9" ht="16.5" customHeight="1">
      <c r="A28" s="7"/>
      <c r="B28" s="62" t="s">
        <v>11</v>
      </c>
      <c r="C28" s="21">
        <f>SUM(C20:C25)</f>
        <v>13123</v>
      </c>
      <c r="D28" s="63">
        <f>SUM(D20:D25)</f>
        <v>11130</v>
      </c>
      <c r="E28" s="63">
        <f>SUM(E20:E25)</f>
        <v>1993</v>
      </c>
      <c r="F28" s="2">
        <f t="shared" si="5"/>
        <v>3.483109982190301</v>
      </c>
      <c r="G28" s="2">
        <f t="shared" si="5"/>
        <v>2.9541274176467307</v>
      </c>
      <c r="H28" s="3">
        <f t="shared" si="5"/>
        <v>0.5289825645435701</v>
      </c>
      <c r="I28" s="7"/>
    </row>
    <row r="29" spans="1:9" ht="16.5" customHeight="1">
      <c r="A29" s="7"/>
      <c r="B29" s="62" t="s">
        <v>12</v>
      </c>
      <c r="C29" s="21">
        <f>SUM(C21:C25)</f>
        <v>4951</v>
      </c>
      <c r="D29" s="63">
        <f>SUM(D21:D25)</f>
        <v>4358</v>
      </c>
      <c r="E29" s="63">
        <f>SUM(E21:E25)</f>
        <v>593</v>
      </c>
      <c r="F29" s="2">
        <f t="shared" si="5"/>
        <v>1.3140956733844533</v>
      </c>
      <c r="G29" s="2">
        <f t="shared" si="5"/>
        <v>1.1567014632618557</v>
      </c>
      <c r="H29" s="3">
        <f t="shared" si="5"/>
        <v>0.15739421012259763</v>
      </c>
      <c r="I29" s="7"/>
    </row>
    <row r="30" spans="1:9" ht="16.5" customHeight="1">
      <c r="A30" s="7"/>
      <c r="B30" s="62" t="s">
        <v>13</v>
      </c>
      <c r="C30" s="21">
        <f>SUM(C22:C25)</f>
        <v>1439</v>
      </c>
      <c r="D30" s="63">
        <f>SUM(D22:D25)</f>
        <v>1292</v>
      </c>
      <c r="E30" s="63">
        <f>SUM(E22:E25)</f>
        <v>147</v>
      </c>
      <c r="F30" s="2">
        <f t="shared" si="5"/>
        <v>0.38193974429412814</v>
      </c>
      <c r="G30" s="2">
        <f t="shared" si="5"/>
        <v>0.34292296707992603</v>
      </c>
      <c r="H30" s="3">
        <f t="shared" si="5"/>
        <v>0.03901677721420211</v>
      </c>
      <c r="I30" s="7"/>
    </row>
    <row r="31" spans="1:9" ht="16.5" customHeight="1">
      <c r="A31" s="7"/>
      <c r="B31" s="62" t="s">
        <v>14</v>
      </c>
      <c r="C31" s="21">
        <f>SUM(C23:C25)</f>
        <v>692</v>
      </c>
      <c r="D31" s="63">
        <f>SUM(D23:D25)</f>
        <v>631</v>
      </c>
      <c r="E31" s="63">
        <f>SUM(E23:E25)</f>
        <v>61</v>
      </c>
      <c r="F31" s="2">
        <f t="shared" si="5"/>
        <v>0.18367081518522352</v>
      </c>
      <c r="G31" s="2">
        <f t="shared" si="5"/>
        <v>0.16748017974259544</v>
      </c>
      <c r="H31" s="3">
        <f t="shared" si="5"/>
        <v>0.016190635442628085</v>
      </c>
      <c r="I31" s="7"/>
    </row>
    <row r="32" spans="1:9" ht="16.5" customHeight="1">
      <c r="A32" s="7"/>
      <c r="B32" s="62" t="s">
        <v>15</v>
      </c>
      <c r="C32" s="21">
        <f>SUM(C24:C25)</f>
        <v>214</v>
      </c>
      <c r="D32" s="63">
        <f>SUM(D24:D25)</f>
        <v>197</v>
      </c>
      <c r="E32" s="63">
        <f>SUM(E24:E25)</f>
        <v>17</v>
      </c>
      <c r="F32" s="2">
        <f t="shared" si="5"/>
        <v>0.056799934175777216</v>
      </c>
      <c r="G32" s="2">
        <f t="shared" si="5"/>
        <v>0.05228778987209398</v>
      </c>
      <c r="H32" s="3">
        <f t="shared" si="5"/>
        <v>0.004512144303683237</v>
      </c>
      <c r="I32" s="7"/>
    </row>
    <row r="33" spans="1:9" ht="6.75" customHeight="1">
      <c r="A33" s="7"/>
      <c r="B33" s="62"/>
      <c r="C33" s="21"/>
      <c r="D33" s="6"/>
      <c r="E33" s="6"/>
      <c r="F33" s="2"/>
      <c r="G33" s="2"/>
      <c r="H33" s="3"/>
      <c r="I33" s="7"/>
    </row>
    <row r="34" spans="1:9" ht="15" customHeight="1">
      <c r="A34" s="7"/>
      <c r="B34" s="64" t="s">
        <v>26</v>
      </c>
      <c r="C34" s="21">
        <f>D34+E34</f>
        <v>365928</v>
      </c>
      <c r="D34" s="6">
        <v>178791</v>
      </c>
      <c r="E34" s="6">
        <v>187137</v>
      </c>
      <c r="F34" s="2">
        <f>C34/$C$9*100</f>
        <v>97.12470239754116</v>
      </c>
      <c r="G34" s="2">
        <f aca="true" t="shared" si="6" ref="F34:H37">D34/$C$9*100</f>
        <v>47.45475248234292</v>
      </c>
      <c r="H34" s="3">
        <f t="shared" si="6"/>
        <v>49.66994991519823</v>
      </c>
      <c r="I34" s="7"/>
    </row>
    <row r="35" spans="1:9" ht="15">
      <c r="A35" s="7"/>
      <c r="B35" s="18" t="s">
        <v>27</v>
      </c>
      <c r="C35" s="6">
        <f>D35+E35</f>
        <v>9499</v>
      </c>
      <c r="D35" s="6">
        <v>8140</v>
      </c>
      <c r="E35" s="6">
        <v>1359</v>
      </c>
      <c r="F35" s="2">
        <f t="shared" si="6"/>
        <v>2.5212269847462982</v>
      </c>
      <c r="G35" s="2">
        <f t="shared" si="6"/>
        <v>2.1605208607047968</v>
      </c>
      <c r="H35" s="3">
        <f t="shared" si="6"/>
        <v>0.3607061240415011</v>
      </c>
      <c r="I35" s="7"/>
    </row>
    <row r="36" spans="1:9" ht="15">
      <c r="A36" s="7"/>
      <c r="B36" s="18" t="s">
        <v>28</v>
      </c>
      <c r="C36" s="6">
        <f>D36+E36</f>
        <v>669</v>
      </c>
      <c r="D36" s="6">
        <v>594</v>
      </c>
      <c r="E36" s="6">
        <v>75</v>
      </c>
      <c r="F36" s="2">
        <f t="shared" si="6"/>
        <v>0.17756614936259327</v>
      </c>
      <c r="G36" s="2">
        <f t="shared" si="6"/>
        <v>0.15765963037575545</v>
      </c>
      <c r="H36" s="3">
        <f t="shared" si="6"/>
        <v>0.01990651898683781</v>
      </c>
      <c r="I36" s="7"/>
    </row>
    <row r="37" spans="2:8" ht="15">
      <c r="B37" s="19" t="s">
        <v>29</v>
      </c>
      <c r="C37" s="20">
        <f>D37+E37</f>
        <v>665</v>
      </c>
      <c r="D37" s="74">
        <v>609</v>
      </c>
      <c r="E37" s="74">
        <v>56</v>
      </c>
      <c r="F37" s="4">
        <f t="shared" si="6"/>
        <v>0.17650446834996192</v>
      </c>
      <c r="G37" s="4">
        <f t="shared" si="6"/>
        <v>0.16164093417312303</v>
      </c>
      <c r="H37" s="5">
        <f t="shared" si="6"/>
        <v>0.014863534176838897</v>
      </c>
    </row>
    <row r="39" ht="15">
      <c r="B39" s="65"/>
    </row>
  </sheetData>
  <sheetProtection/>
  <mergeCells count="2">
    <mergeCell ref="B5:B7"/>
    <mergeCell ref="C5:H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MS,標準"III-1-3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3" width="9.140625" style="33" customWidth="1"/>
    <col min="14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24" t="s">
        <v>96</v>
      </c>
      <c r="C2" s="24"/>
      <c r="D2" s="54"/>
      <c r="E2" s="54"/>
      <c r="F2" s="54"/>
      <c r="G2" s="24"/>
      <c r="H2" s="24"/>
      <c r="I2" s="24"/>
    </row>
    <row r="3" spans="1:9" ht="15" customHeight="1">
      <c r="A3" s="7"/>
      <c r="B3" s="24" t="s">
        <v>119</v>
      </c>
      <c r="C3" s="24"/>
      <c r="D3" s="54"/>
      <c r="E3" s="54"/>
      <c r="F3" s="54"/>
      <c r="G3" s="24"/>
      <c r="H3" s="24"/>
      <c r="I3" s="24"/>
    </row>
    <row r="4" spans="1:9" ht="15" customHeight="1">
      <c r="A4" s="7"/>
      <c r="B4" s="24"/>
      <c r="C4" s="24"/>
      <c r="D4" s="54"/>
      <c r="E4" s="54"/>
      <c r="F4" s="54"/>
      <c r="G4" s="24"/>
      <c r="H4" s="24"/>
      <c r="I4" s="24"/>
    </row>
    <row r="5" spans="1:9" ht="15" customHeight="1">
      <c r="A5" s="7"/>
      <c r="B5" s="31"/>
      <c r="C5" s="85" t="s">
        <v>48</v>
      </c>
      <c r="D5" s="86"/>
      <c r="E5" s="86"/>
      <c r="F5" s="86"/>
      <c r="G5" s="86"/>
      <c r="H5" s="87"/>
      <c r="I5" s="7"/>
    </row>
    <row r="6" spans="1:9" ht="29.25" customHeight="1">
      <c r="A6" s="7"/>
      <c r="B6" s="22" t="s">
        <v>5</v>
      </c>
      <c r="C6" s="25" t="s">
        <v>20</v>
      </c>
      <c r="D6" s="66" t="s">
        <v>30</v>
      </c>
      <c r="E6" s="67" t="s">
        <v>31</v>
      </c>
      <c r="F6" s="81" t="s">
        <v>20</v>
      </c>
      <c r="G6" s="26" t="s">
        <v>30</v>
      </c>
      <c r="H6" s="27" t="s">
        <v>31</v>
      </c>
      <c r="I6" s="7"/>
    </row>
    <row r="7" spans="1:9" ht="15" customHeight="1">
      <c r="A7" s="7"/>
      <c r="B7" s="23"/>
      <c r="C7" s="28"/>
      <c r="D7" s="68" t="s">
        <v>16</v>
      </c>
      <c r="E7" s="69"/>
      <c r="F7" s="72"/>
      <c r="G7" s="29" t="s">
        <v>8</v>
      </c>
      <c r="H7" s="30"/>
      <c r="I7" s="7"/>
    </row>
    <row r="8" spans="1:9" ht="6.75" customHeight="1">
      <c r="A8" s="7"/>
      <c r="B8" s="18"/>
      <c r="C8" s="6"/>
      <c r="D8" s="6"/>
      <c r="E8" s="6"/>
      <c r="F8" s="2"/>
      <c r="G8" s="2"/>
      <c r="H8" s="3"/>
      <c r="I8" s="7"/>
    </row>
    <row r="9" spans="1:9" ht="15">
      <c r="A9" s="7"/>
      <c r="B9" s="18" t="s">
        <v>51</v>
      </c>
      <c r="C9" s="6">
        <f>SUM(C11:C25)</f>
        <v>376761</v>
      </c>
      <c r="D9" s="6">
        <f>SUM(D11:D25)</f>
        <v>9024</v>
      </c>
      <c r="E9" s="6">
        <f>SUM(E11:E25)</f>
        <v>367737</v>
      </c>
      <c r="F9" s="2">
        <f>C9/$C$9*100</f>
        <v>100</v>
      </c>
      <c r="G9" s="2">
        <f>D9/$C$9*100</f>
        <v>2.395152364496325</v>
      </c>
      <c r="H9" s="3">
        <f>E9/$C$9*100</f>
        <v>97.60484763550367</v>
      </c>
      <c r="I9" s="7"/>
    </row>
    <row r="10" spans="1:9" ht="6.75" customHeight="1">
      <c r="A10" s="7"/>
      <c r="B10" s="18"/>
      <c r="C10" s="6"/>
      <c r="D10" s="6"/>
      <c r="E10" s="6"/>
      <c r="F10" s="2"/>
      <c r="G10" s="2"/>
      <c r="H10" s="3"/>
      <c r="I10" s="7"/>
    </row>
    <row r="11" spans="1:12" ht="15">
      <c r="A11" s="7"/>
      <c r="B11" s="18" t="s">
        <v>9</v>
      </c>
      <c r="C11" s="6">
        <f>D11+E11</f>
        <v>112175</v>
      </c>
      <c r="D11" s="6">
        <v>922</v>
      </c>
      <c r="E11" s="6">
        <v>111253</v>
      </c>
      <c r="F11" s="2">
        <f aca="true" t="shared" si="0" ref="F11:H25">C11/$C$9*100</f>
        <v>29.773516897980418</v>
      </c>
      <c r="G11" s="2">
        <f t="shared" si="0"/>
        <v>0.24471747341152617</v>
      </c>
      <c r="H11" s="3">
        <f t="shared" si="0"/>
        <v>29.52879942456889</v>
      </c>
      <c r="I11" s="7"/>
      <c r="K11" s="6"/>
      <c r="L11" s="6"/>
    </row>
    <row r="12" spans="1:12" ht="15">
      <c r="A12" s="7"/>
      <c r="B12" s="18">
        <v>2</v>
      </c>
      <c r="C12" s="6">
        <f>D12+E12</f>
        <v>149343</v>
      </c>
      <c r="D12" s="6">
        <v>2025</v>
      </c>
      <c r="E12" s="6">
        <v>147318</v>
      </c>
      <c r="F12" s="2">
        <f t="shared" si="0"/>
        <v>39.63865686735092</v>
      </c>
      <c r="G12" s="2">
        <f t="shared" si="0"/>
        <v>0.5374760126446209</v>
      </c>
      <c r="H12" s="3">
        <f t="shared" si="0"/>
        <v>39.1011808547063</v>
      </c>
      <c r="I12" s="7"/>
      <c r="K12" s="6"/>
      <c r="L12" s="6"/>
    </row>
    <row r="13" spans="1:12" ht="15">
      <c r="A13" s="7"/>
      <c r="B13" s="18">
        <v>3</v>
      </c>
      <c r="C13" s="6">
        <f>D13+E13</f>
        <v>44671</v>
      </c>
      <c r="D13" s="6">
        <v>762</v>
      </c>
      <c r="E13" s="6">
        <v>43909</v>
      </c>
      <c r="F13" s="2">
        <f t="shared" si="0"/>
        <v>11.856588128813756</v>
      </c>
      <c r="G13" s="2">
        <f t="shared" si="0"/>
        <v>0.20225023290627214</v>
      </c>
      <c r="H13" s="3">
        <f t="shared" si="0"/>
        <v>11.654337895907485</v>
      </c>
      <c r="I13" s="7"/>
      <c r="K13" s="6"/>
      <c r="L13" s="6"/>
    </row>
    <row r="14" spans="1:12" ht="15">
      <c r="A14" s="7"/>
      <c r="B14" s="18">
        <v>4</v>
      </c>
      <c r="C14" s="6">
        <f aca="true" t="shared" si="1" ref="C14:C25">D14+E14</f>
        <v>24339</v>
      </c>
      <c r="D14" s="6">
        <v>639</v>
      </c>
      <c r="E14" s="6">
        <v>23700</v>
      </c>
      <c r="F14" s="2">
        <f t="shared" si="0"/>
        <v>6.460063541608606</v>
      </c>
      <c r="G14" s="2">
        <f t="shared" si="0"/>
        <v>0.16960354176785813</v>
      </c>
      <c r="H14" s="3">
        <f t="shared" si="0"/>
        <v>6.290459999840747</v>
      </c>
      <c r="I14" s="7"/>
      <c r="K14" s="6"/>
      <c r="L14" s="6"/>
    </row>
    <row r="15" spans="1:12" ht="15">
      <c r="A15" s="7"/>
      <c r="B15" s="18" t="s">
        <v>52</v>
      </c>
      <c r="C15" s="6">
        <f t="shared" si="1"/>
        <v>14569</v>
      </c>
      <c r="D15" s="6">
        <v>713</v>
      </c>
      <c r="E15" s="6">
        <v>13856</v>
      </c>
      <c r="F15" s="2">
        <f t="shared" si="0"/>
        <v>3.866907668256534</v>
      </c>
      <c r="G15" s="2">
        <f t="shared" si="0"/>
        <v>0.1892446405015381</v>
      </c>
      <c r="H15" s="3">
        <f t="shared" si="0"/>
        <v>3.677663027754996</v>
      </c>
      <c r="I15" s="7"/>
      <c r="K15" s="6"/>
      <c r="L15" s="6"/>
    </row>
    <row r="16" spans="1:12" ht="15">
      <c r="A16" s="7"/>
      <c r="B16" s="18" t="s">
        <v>53</v>
      </c>
      <c r="C16" s="6">
        <f t="shared" si="1"/>
        <v>8467</v>
      </c>
      <c r="D16" s="6">
        <v>504</v>
      </c>
      <c r="E16" s="6">
        <v>7963</v>
      </c>
      <c r="F16" s="2">
        <f t="shared" si="0"/>
        <v>2.2473132834874097</v>
      </c>
      <c r="G16" s="2">
        <f t="shared" si="0"/>
        <v>0.13377180759155008</v>
      </c>
      <c r="H16" s="3">
        <f t="shared" si="0"/>
        <v>2.1135414758958597</v>
      </c>
      <c r="I16" s="7"/>
      <c r="K16" s="6"/>
      <c r="L16" s="6"/>
    </row>
    <row r="17" spans="1:12" ht="15">
      <c r="A17" s="7"/>
      <c r="B17" s="18" t="s">
        <v>54</v>
      </c>
      <c r="C17" s="6">
        <f t="shared" si="1"/>
        <v>5004</v>
      </c>
      <c r="D17" s="6">
        <v>342</v>
      </c>
      <c r="E17" s="6">
        <v>4662</v>
      </c>
      <c r="F17" s="2">
        <f t="shared" si="0"/>
        <v>1.3281629468018186</v>
      </c>
      <c r="G17" s="2">
        <f t="shared" si="0"/>
        <v>0.09077372657998041</v>
      </c>
      <c r="H17" s="3">
        <f t="shared" si="0"/>
        <v>1.2373892202218382</v>
      </c>
      <c r="I17" s="7"/>
      <c r="K17" s="6"/>
      <c r="L17" s="6"/>
    </row>
    <row r="18" spans="1:12" ht="15">
      <c r="A18" s="7"/>
      <c r="B18" s="18" t="s">
        <v>55</v>
      </c>
      <c r="C18" s="6">
        <f t="shared" si="1"/>
        <v>3239</v>
      </c>
      <c r="D18" s="6">
        <v>307</v>
      </c>
      <c r="E18" s="6">
        <v>2932</v>
      </c>
      <c r="F18" s="2">
        <f t="shared" si="0"/>
        <v>0.8596961999782357</v>
      </c>
      <c r="G18" s="2">
        <f t="shared" si="0"/>
        <v>0.08148401771945611</v>
      </c>
      <c r="H18" s="3">
        <f t="shared" si="0"/>
        <v>0.7782121822587794</v>
      </c>
      <c r="I18" s="7"/>
      <c r="K18" s="6"/>
      <c r="L18" s="6"/>
    </row>
    <row r="19" spans="1:12" ht="15">
      <c r="A19" s="7"/>
      <c r="B19" s="18" t="s">
        <v>56</v>
      </c>
      <c r="C19" s="6">
        <f t="shared" si="1"/>
        <v>1831</v>
      </c>
      <c r="D19" s="6">
        <v>175</v>
      </c>
      <c r="E19" s="6">
        <v>1656</v>
      </c>
      <c r="F19" s="2">
        <f t="shared" si="0"/>
        <v>0.48598448353200036</v>
      </c>
      <c r="G19" s="2">
        <f t="shared" si="0"/>
        <v>0.046448544302621554</v>
      </c>
      <c r="H19" s="3">
        <f t="shared" si="0"/>
        <v>0.43953593922937884</v>
      </c>
      <c r="I19" s="7"/>
      <c r="K19" s="6"/>
      <c r="L19" s="6"/>
    </row>
    <row r="20" spans="1:12" ht="15">
      <c r="A20" s="7"/>
      <c r="B20" s="18" t="s">
        <v>0</v>
      </c>
      <c r="C20" s="6">
        <f t="shared" si="1"/>
        <v>8172</v>
      </c>
      <c r="D20" s="6">
        <v>1131</v>
      </c>
      <c r="E20" s="6">
        <v>7041</v>
      </c>
      <c r="F20" s="2">
        <f t="shared" si="0"/>
        <v>2.169014308805848</v>
      </c>
      <c r="G20" s="2">
        <f t="shared" si="0"/>
        <v>0.30019030632151417</v>
      </c>
      <c r="H20" s="3">
        <f t="shared" si="0"/>
        <v>1.8688240024843334</v>
      </c>
      <c r="I20" s="7"/>
      <c r="K20" s="6"/>
      <c r="L20" s="6"/>
    </row>
    <row r="21" spans="1:12" ht="15">
      <c r="A21" s="7"/>
      <c r="B21" s="18" t="s">
        <v>1</v>
      </c>
      <c r="C21" s="6">
        <f t="shared" si="1"/>
        <v>3512</v>
      </c>
      <c r="D21" s="6">
        <v>810</v>
      </c>
      <c r="E21" s="6">
        <v>2702</v>
      </c>
      <c r="F21" s="2">
        <f t="shared" si="0"/>
        <v>0.9321559290903251</v>
      </c>
      <c r="G21" s="2">
        <f t="shared" si="0"/>
        <v>0.21499040505784833</v>
      </c>
      <c r="H21" s="3">
        <f t="shared" si="0"/>
        <v>0.7171655240324769</v>
      </c>
      <c r="I21" s="7"/>
      <c r="K21" s="6"/>
      <c r="L21" s="6"/>
    </row>
    <row r="22" spans="1:12" ht="15">
      <c r="A22" s="7"/>
      <c r="B22" s="18" t="s">
        <v>2</v>
      </c>
      <c r="C22" s="6">
        <f t="shared" si="1"/>
        <v>747</v>
      </c>
      <c r="D22" s="6">
        <v>252</v>
      </c>
      <c r="E22" s="6">
        <v>495</v>
      </c>
      <c r="F22" s="2">
        <f t="shared" si="0"/>
        <v>0.1982689291089046</v>
      </c>
      <c r="G22" s="2">
        <f t="shared" si="0"/>
        <v>0.06688590379577504</v>
      </c>
      <c r="H22" s="3">
        <f t="shared" si="0"/>
        <v>0.13138302531312954</v>
      </c>
      <c r="I22" s="7"/>
      <c r="K22" s="6"/>
      <c r="L22" s="6"/>
    </row>
    <row r="23" spans="1:12" ht="15">
      <c r="A23" s="7"/>
      <c r="B23" s="18" t="s">
        <v>3</v>
      </c>
      <c r="C23" s="6">
        <f t="shared" si="1"/>
        <v>478</v>
      </c>
      <c r="D23" s="6">
        <v>242</v>
      </c>
      <c r="E23" s="6">
        <v>236</v>
      </c>
      <c r="F23" s="2">
        <f t="shared" si="0"/>
        <v>0.1268708810094463</v>
      </c>
      <c r="G23" s="2">
        <f t="shared" si="0"/>
        <v>0.06423170126419667</v>
      </c>
      <c r="H23" s="3">
        <f t="shared" si="0"/>
        <v>0.06263917974524964</v>
      </c>
      <c r="I23" s="7"/>
      <c r="K23" s="6"/>
      <c r="L23" s="6"/>
    </row>
    <row r="24" spans="1:12" ht="15">
      <c r="A24" s="7"/>
      <c r="B24" s="18" t="s">
        <v>4</v>
      </c>
      <c r="C24" s="6">
        <f t="shared" si="1"/>
        <v>108</v>
      </c>
      <c r="D24" s="6">
        <v>97</v>
      </c>
      <c r="E24" s="6">
        <v>11</v>
      </c>
      <c r="F24" s="2">
        <f t="shared" si="0"/>
        <v>0.028665387341046445</v>
      </c>
      <c r="G24" s="2">
        <f t="shared" si="0"/>
        <v>0.02574576455631023</v>
      </c>
      <c r="H24" s="3">
        <f t="shared" si="0"/>
        <v>0.002919622784736212</v>
      </c>
      <c r="I24" s="7"/>
      <c r="K24" s="6"/>
      <c r="L24" s="6"/>
    </row>
    <row r="25" spans="1:12" ht="15">
      <c r="A25" s="7"/>
      <c r="B25" s="18" t="s">
        <v>57</v>
      </c>
      <c r="C25" s="6">
        <f t="shared" si="1"/>
        <v>106</v>
      </c>
      <c r="D25" s="6">
        <v>103</v>
      </c>
      <c r="E25" s="6">
        <v>3</v>
      </c>
      <c r="F25" s="2">
        <f t="shared" si="0"/>
        <v>0.028134546834730774</v>
      </c>
      <c r="G25" s="2">
        <f t="shared" si="0"/>
        <v>0.02733828607525726</v>
      </c>
      <c r="H25" s="3">
        <f t="shared" si="0"/>
        <v>0.0007962607594735124</v>
      </c>
      <c r="I25" s="7"/>
      <c r="K25" s="6"/>
      <c r="L25" s="6"/>
    </row>
    <row r="26" spans="1:9" ht="6.75" customHeight="1">
      <c r="A26" s="7"/>
      <c r="B26" s="18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50" t="s">
        <v>10</v>
      </c>
      <c r="C27" s="6">
        <f>SUM(C15:C25)</f>
        <v>46233</v>
      </c>
      <c r="D27" s="6">
        <f>SUM(D15:D25)</f>
        <v>4676</v>
      </c>
      <c r="E27" s="6">
        <f>SUM(E15:E25)</f>
        <v>41557</v>
      </c>
      <c r="F27" s="2">
        <f aca="true" t="shared" si="2" ref="F27:H32">C27/$C$9*100</f>
        <v>12.2711745642463</v>
      </c>
      <c r="G27" s="2">
        <f t="shared" si="2"/>
        <v>1.241105103766048</v>
      </c>
      <c r="H27" s="3">
        <f t="shared" si="2"/>
        <v>11.030069460480252</v>
      </c>
      <c r="I27" s="7"/>
    </row>
    <row r="28" spans="1:9" ht="16.5" customHeight="1">
      <c r="A28" s="7"/>
      <c r="B28" s="18" t="s">
        <v>11</v>
      </c>
      <c r="C28" s="6">
        <f>SUM(C20:C25)</f>
        <v>13123</v>
      </c>
      <c r="D28" s="6">
        <f>SUM(D20:D25)</f>
        <v>2635</v>
      </c>
      <c r="E28" s="6">
        <f>SUM(E20:E25)</f>
        <v>10488</v>
      </c>
      <c r="F28" s="2">
        <f t="shared" si="2"/>
        <v>3.483109982190301</v>
      </c>
      <c r="G28" s="2">
        <f t="shared" si="2"/>
        <v>0.6993823670709017</v>
      </c>
      <c r="H28" s="3">
        <f t="shared" si="2"/>
        <v>2.7837276151193993</v>
      </c>
      <c r="I28" s="7"/>
    </row>
    <row r="29" spans="1:9" ht="16.5" customHeight="1">
      <c r="A29" s="7"/>
      <c r="B29" s="18" t="s">
        <v>12</v>
      </c>
      <c r="C29" s="6">
        <f>SUM(C21:C25)</f>
        <v>4951</v>
      </c>
      <c r="D29" s="6">
        <f>SUM(D21:D25)</f>
        <v>1504</v>
      </c>
      <c r="E29" s="6">
        <f>SUM(E21:E25)</f>
        <v>3447</v>
      </c>
      <c r="F29" s="2">
        <f t="shared" si="2"/>
        <v>1.3140956733844533</v>
      </c>
      <c r="G29" s="2">
        <f t="shared" si="2"/>
        <v>0.3991920607493875</v>
      </c>
      <c r="H29" s="3">
        <f t="shared" si="2"/>
        <v>0.9149036126350657</v>
      </c>
      <c r="I29" s="7"/>
    </row>
    <row r="30" spans="1:9" ht="16.5" customHeight="1">
      <c r="A30" s="7"/>
      <c r="B30" s="18" t="s">
        <v>13</v>
      </c>
      <c r="C30" s="6">
        <f>SUM(C22:C25)</f>
        <v>1439</v>
      </c>
      <c r="D30" s="6">
        <f>SUM(D22:D25)</f>
        <v>694</v>
      </c>
      <c r="E30" s="6">
        <f>SUM(E22:E25)</f>
        <v>745</v>
      </c>
      <c r="F30" s="2">
        <f t="shared" si="2"/>
        <v>0.38193974429412814</v>
      </c>
      <c r="G30" s="2">
        <f t="shared" si="2"/>
        <v>0.1842016556915392</v>
      </c>
      <c r="H30" s="3">
        <f t="shared" si="2"/>
        <v>0.1977380886025889</v>
      </c>
      <c r="I30" s="7"/>
    </row>
    <row r="31" spans="1:9" ht="16.5" customHeight="1">
      <c r="A31" s="7"/>
      <c r="B31" s="18" t="s">
        <v>14</v>
      </c>
      <c r="C31" s="6">
        <f>SUM(C23:C25)</f>
        <v>692</v>
      </c>
      <c r="D31" s="6">
        <f>SUM(D23:D25)</f>
        <v>442</v>
      </c>
      <c r="E31" s="6">
        <f>SUM(E23:E25)</f>
        <v>250</v>
      </c>
      <c r="F31" s="2">
        <f t="shared" si="2"/>
        <v>0.18367081518522352</v>
      </c>
      <c r="G31" s="2">
        <f t="shared" si="2"/>
        <v>0.11731575189576415</v>
      </c>
      <c r="H31" s="3">
        <f t="shared" si="2"/>
        <v>0.06635506328945937</v>
      </c>
      <c r="I31" s="7"/>
    </row>
    <row r="32" spans="1:9" ht="16.5" customHeight="1">
      <c r="A32" s="7"/>
      <c r="B32" s="18" t="s">
        <v>15</v>
      </c>
      <c r="C32" s="21">
        <f>SUM(C24:C25)</f>
        <v>214</v>
      </c>
      <c r="D32" s="6">
        <f>SUM(D24:D25)</f>
        <v>200</v>
      </c>
      <c r="E32" s="6">
        <f>SUM(E24:E25)</f>
        <v>14</v>
      </c>
      <c r="F32" s="2">
        <f t="shared" si="2"/>
        <v>0.056799934175777216</v>
      </c>
      <c r="G32" s="2">
        <f t="shared" si="2"/>
        <v>0.05308405063156749</v>
      </c>
      <c r="H32" s="3">
        <f t="shared" si="2"/>
        <v>0.0037158835442097243</v>
      </c>
      <c r="I32" s="7"/>
    </row>
    <row r="33" spans="1:9" ht="6.75" customHeight="1">
      <c r="A33" s="7"/>
      <c r="B33" s="18"/>
      <c r="C33" s="6"/>
      <c r="D33" s="6"/>
      <c r="E33" s="6"/>
      <c r="F33" s="2"/>
      <c r="G33" s="2"/>
      <c r="H33" s="3"/>
      <c r="I33" s="7"/>
    </row>
    <row r="34" spans="1:12" ht="15" customHeight="1">
      <c r="A34" s="7"/>
      <c r="B34" s="51" t="s">
        <v>58</v>
      </c>
      <c r="C34" s="6">
        <f>D34+E34</f>
        <v>365928</v>
      </c>
      <c r="D34" s="6">
        <v>6682</v>
      </c>
      <c r="E34" s="6">
        <v>359246</v>
      </c>
      <c r="F34" s="2">
        <f aca="true" t="shared" si="3" ref="F34:H37">C34/$C$9*100</f>
        <v>97.12470239754116</v>
      </c>
      <c r="G34" s="2">
        <f t="shared" si="3"/>
        <v>1.7735381316006698</v>
      </c>
      <c r="H34" s="3">
        <f t="shared" si="3"/>
        <v>95.35116426594048</v>
      </c>
      <c r="I34" s="7"/>
      <c r="K34" s="6"/>
      <c r="L34" s="6"/>
    </row>
    <row r="35" spans="1:12" ht="15">
      <c r="A35" s="7"/>
      <c r="B35" s="18" t="s">
        <v>59</v>
      </c>
      <c r="C35" s="6">
        <f>D35+E35</f>
        <v>9499</v>
      </c>
      <c r="D35" s="6">
        <v>1687</v>
      </c>
      <c r="E35" s="6">
        <v>7812</v>
      </c>
      <c r="F35" s="2">
        <f t="shared" si="3"/>
        <v>2.5212269847462982</v>
      </c>
      <c r="G35" s="2">
        <f t="shared" si="3"/>
        <v>0.4477639670772718</v>
      </c>
      <c r="H35" s="3">
        <f t="shared" si="3"/>
        <v>2.0734630176690265</v>
      </c>
      <c r="I35" s="7"/>
      <c r="K35" s="6"/>
      <c r="L35" s="6"/>
    </row>
    <row r="36" spans="1:12" ht="15">
      <c r="A36" s="7"/>
      <c r="B36" s="18" t="s">
        <v>60</v>
      </c>
      <c r="C36" s="6">
        <f>D36+E36</f>
        <v>669</v>
      </c>
      <c r="D36" s="6">
        <v>229</v>
      </c>
      <c r="E36" s="6">
        <v>440</v>
      </c>
      <c r="F36" s="2">
        <f t="shared" si="3"/>
        <v>0.17756614936259327</v>
      </c>
      <c r="G36" s="2">
        <f t="shared" si="3"/>
        <v>0.060781237973144775</v>
      </c>
      <c r="H36" s="3">
        <f t="shared" si="3"/>
        <v>0.11678491138944849</v>
      </c>
      <c r="I36" s="7"/>
      <c r="K36" s="6"/>
      <c r="L36" s="6"/>
    </row>
    <row r="37" spans="2:12" ht="15">
      <c r="B37" s="19" t="s">
        <v>61</v>
      </c>
      <c r="C37" s="20">
        <f>D37+E37</f>
        <v>665</v>
      </c>
      <c r="D37" s="74">
        <v>426</v>
      </c>
      <c r="E37" s="74">
        <v>239</v>
      </c>
      <c r="F37" s="4">
        <f t="shared" si="3"/>
        <v>0.17650446834996192</v>
      </c>
      <c r="G37" s="4">
        <f t="shared" si="3"/>
        <v>0.11306902784523876</v>
      </c>
      <c r="H37" s="5">
        <f t="shared" si="3"/>
        <v>0.06343544050472315</v>
      </c>
      <c r="K37" s="6"/>
      <c r="L37" s="6"/>
    </row>
    <row r="39" ht="15">
      <c r="B39" s="65"/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MS,標準"III-1-6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9.7109375" style="1" customWidth="1"/>
    <col min="5" max="5" width="10.8515625" style="1" customWidth="1"/>
    <col min="6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1:21" ht="15" customHeight="1">
      <c r="A1" s="7"/>
      <c r="B1" s="7"/>
      <c r="C1" s="7"/>
      <c r="D1" s="7"/>
      <c r="E1" s="7"/>
      <c r="F1" s="7"/>
      <c r="I1" s="52" t="s">
        <v>62</v>
      </c>
      <c r="K1" s="7"/>
      <c r="L1" s="7"/>
      <c r="M1" s="7"/>
      <c r="N1" s="7"/>
      <c r="O1" s="7"/>
      <c r="P1" s="7"/>
      <c r="S1" s="53" t="s">
        <v>63</v>
      </c>
      <c r="U1" s="7"/>
    </row>
    <row r="2" spans="1:21" ht="15" customHeight="1">
      <c r="A2" s="7"/>
      <c r="B2" s="54" t="s">
        <v>100</v>
      </c>
      <c r="C2" s="54"/>
      <c r="D2" s="54"/>
      <c r="E2" s="54"/>
      <c r="F2" s="54"/>
      <c r="K2" s="7"/>
      <c r="L2" s="54" t="s">
        <v>100</v>
      </c>
      <c r="M2" s="54"/>
      <c r="N2" s="54"/>
      <c r="O2" s="54"/>
      <c r="P2" s="54"/>
      <c r="U2" s="7"/>
    </row>
    <row r="3" spans="1:21" ht="15" customHeight="1">
      <c r="A3" s="7"/>
      <c r="B3" s="54" t="s">
        <v>120</v>
      </c>
      <c r="C3" s="54"/>
      <c r="D3" s="54"/>
      <c r="E3" s="54"/>
      <c r="F3" s="54"/>
      <c r="K3" s="7"/>
      <c r="L3" s="54" t="s">
        <v>120</v>
      </c>
      <c r="M3" s="54"/>
      <c r="N3" s="54"/>
      <c r="O3" s="54"/>
      <c r="P3" s="54"/>
      <c r="U3" s="7"/>
    </row>
    <row r="4" spans="1:21" ht="15" customHeight="1">
      <c r="A4" s="7"/>
      <c r="B4" s="54"/>
      <c r="C4" s="54"/>
      <c r="D4" s="54"/>
      <c r="E4" s="54"/>
      <c r="F4" s="54"/>
      <c r="K4" s="7"/>
      <c r="L4" s="54"/>
      <c r="M4" s="54"/>
      <c r="N4" s="54"/>
      <c r="O4" s="54"/>
      <c r="P4" s="54"/>
      <c r="U4" s="7"/>
    </row>
    <row r="5" spans="1:21" ht="15" customHeight="1">
      <c r="A5" s="7"/>
      <c r="B5" s="31"/>
      <c r="C5" s="85" t="s">
        <v>64</v>
      </c>
      <c r="D5" s="86"/>
      <c r="E5" s="86"/>
      <c r="F5" s="86"/>
      <c r="G5" s="86"/>
      <c r="H5" s="86"/>
      <c r="I5" s="87"/>
      <c r="K5" s="7"/>
      <c r="L5" s="31"/>
      <c r="M5" s="85" t="s">
        <v>65</v>
      </c>
      <c r="N5" s="86"/>
      <c r="O5" s="86"/>
      <c r="P5" s="86"/>
      <c r="Q5" s="86"/>
      <c r="R5" s="86"/>
      <c r="S5" s="87"/>
      <c r="U5" s="7"/>
    </row>
    <row r="6" spans="1:21" ht="62.25" customHeight="1">
      <c r="A6" s="7"/>
      <c r="B6" s="22" t="s">
        <v>66</v>
      </c>
      <c r="C6" s="55" t="s">
        <v>67</v>
      </c>
      <c r="D6" s="56" t="s">
        <v>99</v>
      </c>
      <c r="E6" s="57" t="s">
        <v>117</v>
      </c>
      <c r="F6" s="40" t="s">
        <v>68</v>
      </c>
      <c r="G6" s="58" t="s">
        <v>69</v>
      </c>
      <c r="H6" s="58" t="s">
        <v>70</v>
      </c>
      <c r="I6" s="59" t="s">
        <v>71</v>
      </c>
      <c r="K6" s="7"/>
      <c r="L6" s="22" t="s">
        <v>66</v>
      </c>
      <c r="M6" s="55" t="s">
        <v>72</v>
      </c>
      <c r="N6" s="56" t="s">
        <v>73</v>
      </c>
      <c r="O6" s="57" t="s">
        <v>110</v>
      </c>
      <c r="P6" s="40" t="s">
        <v>74</v>
      </c>
      <c r="Q6" s="58" t="s">
        <v>111</v>
      </c>
      <c r="R6" s="58" t="s">
        <v>75</v>
      </c>
      <c r="S6" s="59" t="s">
        <v>76</v>
      </c>
      <c r="U6" s="7"/>
    </row>
    <row r="7" spans="1:21" ht="15" customHeight="1">
      <c r="A7" s="7"/>
      <c r="B7" s="23"/>
      <c r="C7" s="88" t="s">
        <v>77</v>
      </c>
      <c r="D7" s="89"/>
      <c r="E7" s="89"/>
      <c r="F7" s="89"/>
      <c r="G7" s="89"/>
      <c r="H7" s="89"/>
      <c r="I7" s="90"/>
      <c r="K7" s="7"/>
      <c r="L7" s="23"/>
      <c r="M7" s="88" t="s">
        <v>78</v>
      </c>
      <c r="N7" s="89"/>
      <c r="O7" s="89"/>
      <c r="P7" s="89"/>
      <c r="Q7" s="89"/>
      <c r="R7" s="89"/>
      <c r="S7" s="90"/>
      <c r="U7" s="7"/>
    </row>
    <row r="8" spans="1:21" ht="6.75" customHeight="1">
      <c r="A8" s="7"/>
      <c r="B8" s="18"/>
      <c r="C8" s="21"/>
      <c r="D8" s="6"/>
      <c r="E8" s="6"/>
      <c r="F8" s="34"/>
      <c r="G8" s="35"/>
      <c r="H8" s="35"/>
      <c r="I8" s="36"/>
      <c r="K8" s="7"/>
      <c r="L8" s="18"/>
      <c r="M8" s="21"/>
      <c r="N8" s="6"/>
      <c r="O8" s="6"/>
      <c r="P8" s="34"/>
      <c r="Q8" s="35"/>
      <c r="R8" s="35"/>
      <c r="S8" s="36"/>
      <c r="U8" s="7"/>
    </row>
    <row r="9" spans="1:21" ht="15">
      <c r="A9" s="7"/>
      <c r="B9" s="18" t="s">
        <v>67</v>
      </c>
      <c r="C9" s="21">
        <f>SUM(D9:I9)+SUM(M9:S9)</f>
        <v>376761</v>
      </c>
      <c r="D9" s="6">
        <f aca="true" t="shared" si="0" ref="D9:I9">SUM(D11:D25)</f>
        <v>358173</v>
      </c>
      <c r="E9" s="63" t="s">
        <v>98</v>
      </c>
      <c r="F9" s="6">
        <f t="shared" si="0"/>
        <v>736</v>
      </c>
      <c r="G9" s="6">
        <f t="shared" si="0"/>
        <v>859</v>
      </c>
      <c r="H9" s="6">
        <f t="shared" si="0"/>
        <v>1733</v>
      </c>
      <c r="I9" s="38">
        <f t="shared" si="0"/>
        <v>365</v>
      </c>
      <c r="K9" s="7"/>
      <c r="L9" s="18" t="s">
        <v>79</v>
      </c>
      <c r="M9" s="21">
        <f aca="true" t="shared" si="1" ref="M9:S9">SUM(M11:M25)</f>
        <v>44</v>
      </c>
      <c r="N9" s="6">
        <f t="shared" si="1"/>
        <v>79</v>
      </c>
      <c r="O9" s="6">
        <f t="shared" si="1"/>
        <v>21</v>
      </c>
      <c r="P9" s="6">
        <f t="shared" si="1"/>
        <v>219</v>
      </c>
      <c r="Q9" s="6">
        <f t="shared" si="1"/>
        <v>8672</v>
      </c>
      <c r="R9" s="6">
        <f t="shared" si="1"/>
        <v>907</v>
      </c>
      <c r="S9" s="38">
        <f t="shared" si="1"/>
        <v>4953</v>
      </c>
      <c r="U9" s="7"/>
    </row>
    <row r="10" spans="1:21" ht="6.75" customHeight="1">
      <c r="A10" s="7"/>
      <c r="B10" s="18"/>
      <c r="C10" s="21"/>
      <c r="D10" s="6"/>
      <c r="E10" s="6"/>
      <c r="F10" s="32"/>
      <c r="G10" s="33"/>
      <c r="H10" s="33"/>
      <c r="I10" s="37"/>
      <c r="K10" s="7"/>
      <c r="L10" s="18"/>
      <c r="M10" s="21"/>
      <c r="N10" s="6"/>
      <c r="O10" s="6"/>
      <c r="P10" s="32"/>
      <c r="Q10" s="33"/>
      <c r="R10" s="33"/>
      <c r="S10" s="37"/>
      <c r="U10" s="7"/>
    </row>
    <row r="11" spans="1:21" ht="15">
      <c r="A11" s="7"/>
      <c r="B11" s="18" t="s">
        <v>9</v>
      </c>
      <c r="C11" s="21">
        <f aca="true" t="shared" si="2" ref="C11:C25">SUM(D11:I11)+SUM(M11:S11)</f>
        <v>112175</v>
      </c>
      <c r="D11" s="6">
        <v>111081</v>
      </c>
      <c r="E11" s="63" t="s">
        <v>98</v>
      </c>
      <c r="F11" s="6">
        <v>76</v>
      </c>
      <c r="G11" s="6">
        <v>100</v>
      </c>
      <c r="H11" s="6">
        <v>227</v>
      </c>
      <c r="I11" s="38">
        <v>25</v>
      </c>
      <c r="K11" s="7"/>
      <c r="L11" s="18" t="s">
        <v>9</v>
      </c>
      <c r="M11" s="21">
        <v>6</v>
      </c>
      <c r="N11" s="6">
        <v>8</v>
      </c>
      <c r="O11" s="6">
        <v>1</v>
      </c>
      <c r="P11" s="6">
        <v>18</v>
      </c>
      <c r="Q11" s="6">
        <v>351</v>
      </c>
      <c r="R11" s="6">
        <v>44</v>
      </c>
      <c r="S11" s="38">
        <v>238</v>
      </c>
      <c r="U11" s="7"/>
    </row>
    <row r="12" spans="1:21" ht="15">
      <c r="A12" s="7"/>
      <c r="B12" s="18">
        <v>2</v>
      </c>
      <c r="C12" s="21">
        <f t="shared" si="2"/>
        <v>149343</v>
      </c>
      <c r="D12" s="6">
        <v>147408</v>
      </c>
      <c r="E12" s="63" t="s">
        <v>98</v>
      </c>
      <c r="F12" s="6">
        <v>206</v>
      </c>
      <c r="G12" s="6">
        <v>138</v>
      </c>
      <c r="H12" s="6">
        <v>580</v>
      </c>
      <c r="I12" s="38">
        <v>42</v>
      </c>
      <c r="K12" s="7"/>
      <c r="L12" s="18">
        <v>2</v>
      </c>
      <c r="M12" s="21">
        <v>8</v>
      </c>
      <c r="N12" s="6">
        <v>13</v>
      </c>
      <c r="O12" s="6">
        <v>1</v>
      </c>
      <c r="P12" s="6">
        <v>36</v>
      </c>
      <c r="Q12" s="6">
        <v>624</v>
      </c>
      <c r="R12" s="6">
        <v>50</v>
      </c>
      <c r="S12" s="38">
        <v>237</v>
      </c>
      <c r="U12" s="7"/>
    </row>
    <row r="13" spans="1:21" ht="15">
      <c r="A13" s="7"/>
      <c r="B13" s="18">
        <v>3</v>
      </c>
      <c r="C13" s="21">
        <f t="shared" si="2"/>
        <v>44671</v>
      </c>
      <c r="D13" s="6">
        <v>43283</v>
      </c>
      <c r="E13" s="63" t="s">
        <v>98</v>
      </c>
      <c r="F13" s="6">
        <v>54</v>
      </c>
      <c r="G13" s="6">
        <v>56</v>
      </c>
      <c r="H13" s="6">
        <v>69</v>
      </c>
      <c r="I13" s="38">
        <v>10</v>
      </c>
      <c r="K13" s="7"/>
      <c r="L13" s="18">
        <v>3</v>
      </c>
      <c r="M13" s="21">
        <v>6</v>
      </c>
      <c r="N13" s="6">
        <v>6</v>
      </c>
      <c r="O13" s="6">
        <v>2</v>
      </c>
      <c r="P13" s="6">
        <v>46</v>
      </c>
      <c r="Q13" s="6">
        <v>733</v>
      </c>
      <c r="R13" s="6">
        <v>60</v>
      </c>
      <c r="S13" s="38">
        <v>346</v>
      </c>
      <c r="U13" s="7"/>
    </row>
    <row r="14" spans="1:21" ht="15">
      <c r="A14" s="7"/>
      <c r="B14" s="18">
        <v>4</v>
      </c>
      <c r="C14" s="21">
        <f t="shared" si="2"/>
        <v>24339</v>
      </c>
      <c r="D14" s="6">
        <v>23042</v>
      </c>
      <c r="E14" s="63" t="s">
        <v>98</v>
      </c>
      <c r="F14" s="6">
        <v>50</v>
      </c>
      <c r="G14" s="6">
        <v>48</v>
      </c>
      <c r="H14" s="6">
        <v>54</v>
      </c>
      <c r="I14" s="38">
        <v>12</v>
      </c>
      <c r="K14" s="7"/>
      <c r="L14" s="18">
        <v>4</v>
      </c>
      <c r="M14" s="21">
        <v>1</v>
      </c>
      <c r="N14" s="6">
        <v>5</v>
      </c>
      <c r="O14" s="6">
        <v>2</v>
      </c>
      <c r="P14" s="6">
        <v>18</v>
      </c>
      <c r="Q14" s="6">
        <v>660</v>
      </c>
      <c r="R14" s="6">
        <v>71</v>
      </c>
      <c r="S14" s="38">
        <v>376</v>
      </c>
      <c r="U14" s="7"/>
    </row>
    <row r="15" spans="1:21" ht="15">
      <c r="A15" s="7"/>
      <c r="B15" s="18" t="s">
        <v>80</v>
      </c>
      <c r="C15" s="21">
        <f t="shared" si="2"/>
        <v>14569</v>
      </c>
      <c r="D15" s="6">
        <v>13083</v>
      </c>
      <c r="E15" s="63" t="s">
        <v>98</v>
      </c>
      <c r="F15" s="6">
        <v>60</v>
      </c>
      <c r="G15" s="6">
        <v>37</v>
      </c>
      <c r="H15" s="6">
        <v>76</v>
      </c>
      <c r="I15" s="38">
        <v>24</v>
      </c>
      <c r="K15" s="7"/>
      <c r="L15" s="18" t="s">
        <v>81</v>
      </c>
      <c r="M15" s="21">
        <v>1</v>
      </c>
      <c r="N15" s="6">
        <v>6</v>
      </c>
      <c r="O15" s="6">
        <v>2</v>
      </c>
      <c r="P15" s="6">
        <v>17</v>
      </c>
      <c r="Q15" s="6">
        <v>718</v>
      </c>
      <c r="R15" s="6">
        <v>103</v>
      </c>
      <c r="S15" s="38">
        <v>442</v>
      </c>
      <c r="U15" s="7"/>
    </row>
    <row r="16" spans="1:21" ht="15">
      <c r="A16" s="7"/>
      <c r="B16" s="18" t="s">
        <v>82</v>
      </c>
      <c r="C16" s="21">
        <f t="shared" si="2"/>
        <v>8467</v>
      </c>
      <c r="D16" s="6">
        <v>7162</v>
      </c>
      <c r="E16" s="63" t="s">
        <v>98</v>
      </c>
      <c r="F16" s="6">
        <v>30</v>
      </c>
      <c r="G16" s="6">
        <v>37</v>
      </c>
      <c r="H16" s="6">
        <v>66</v>
      </c>
      <c r="I16" s="38">
        <v>19</v>
      </c>
      <c r="K16" s="7"/>
      <c r="L16" s="18" t="s">
        <v>83</v>
      </c>
      <c r="M16" s="21">
        <v>2</v>
      </c>
      <c r="N16" s="6">
        <v>0</v>
      </c>
      <c r="O16" s="6">
        <v>2</v>
      </c>
      <c r="P16" s="6">
        <v>8</v>
      </c>
      <c r="Q16" s="6">
        <v>733</v>
      </c>
      <c r="R16" s="6">
        <v>48</v>
      </c>
      <c r="S16" s="38">
        <v>360</v>
      </c>
      <c r="U16" s="7"/>
    </row>
    <row r="17" spans="1:21" ht="15">
      <c r="A17" s="7"/>
      <c r="B17" s="18" t="s">
        <v>84</v>
      </c>
      <c r="C17" s="21">
        <f t="shared" si="2"/>
        <v>5004</v>
      </c>
      <c r="D17" s="6">
        <v>3858</v>
      </c>
      <c r="E17" s="63" t="s">
        <v>98</v>
      </c>
      <c r="F17" s="6">
        <v>17</v>
      </c>
      <c r="G17" s="6">
        <v>32</v>
      </c>
      <c r="H17" s="6">
        <v>47</v>
      </c>
      <c r="I17" s="38">
        <v>15</v>
      </c>
      <c r="K17" s="7"/>
      <c r="L17" s="18" t="s">
        <v>85</v>
      </c>
      <c r="M17" s="21">
        <v>2</v>
      </c>
      <c r="N17" s="6">
        <v>2</v>
      </c>
      <c r="O17" s="6">
        <v>3</v>
      </c>
      <c r="P17" s="6">
        <v>8</v>
      </c>
      <c r="Q17" s="6">
        <v>620</v>
      </c>
      <c r="R17" s="6">
        <v>57</v>
      </c>
      <c r="S17" s="38">
        <v>343</v>
      </c>
      <c r="U17" s="7"/>
    </row>
    <row r="18" spans="1:21" ht="15">
      <c r="A18" s="7"/>
      <c r="B18" s="18" t="s">
        <v>86</v>
      </c>
      <c r="C18" s="21">
        <f t="shared" si="2"/>
        <v>3239</v>
      </c>
      <c r="D18" s="6">
        <v>2277</v>
      </c>
      <c r="E18" s="63" t="s">
        <v>98</v>
      </c>
      <c r="F18" s="6">
        <v>15</v>
      </c>
      <c r="G18" s="6">
        <v>26</v>
      </c>
      <c r="H18" s="6">
        <v>38</v>
      </c>
      <c r="I18" s="38">
        <v>14</v>
      </c>
      <c r="K18" s="7"/>
      <c r="L18" s="18" t="s">
        <v>87</v>
      </c>
      <c r="M18" s="21">
        <v>1</v>
      </c>
      <c r="N18" s="6">
        <v>3</v>
      </c>
      <c r="O18" s="6">
        <v>3</v>
      </c>
      <c r="P18" s="6">
        <v>15</v>
      </c>
      <c r="Q18" s="6">
        <v>511</v>
      </c>
      <c r="R18" s="6">
        <v>38</v>
      </c>
      <c r="S18" s="38">
        <v>298</v>
      </c>
      <c r="U18" s="7"/>
    </row>
    <row r="19" spans="1:21" ht="15">
      <c r="A19" s="7"/>
      <c r="B19" s="18" t="s">
        <v>88</v>
      </c>
      <c r="C19" s="21">
        <f t="shared" si="2"/>
        <v>1831</v>
      </c>
      <c r="D19" s="6">
        <v>1083</v>
      </c>
      <c r="E19" s="63" t="s">
        <v>98</v>
      </c>
      <c r="F19" s="6">
        <v>13</v>
      </c>
      <c r="G19" s="6">
        <v>16</v>
      </c>
      <c r="H19" s="6">
        <v>23</v>
      </c>
      <c r="I19" s="38">
        <v>9</v>
      </c>
      <c r="K19" s="7"/>
      <c r="L19" s="18" t="s">
        <v>88</v>
      </c>
      <c r="M19" s="21">
        <v>0</v>
      </c>
      <c r="N19" s="6">
        <v>2</v>
      </c>
      <c r="O19" s="6">
        <v>0</v>
      </c>
      <c r="P19" s="6">
        <v>2</v>
      </c>
      <c r="Q19" s="6">
        <v>408</v>
      </c>
      <c r="R19" s="6">
        <v>35</v>
      </c>
      <c r="S19" s="38">
        <v>240</v>
      </c>
      <c r="U19" s="7"/>
    </row>
    <row r="20" spans="1:21" ht="15">
      <c r="A20" s="7"/>
      <c r="B20" s="18" t="s">
        <v>0</v>
      </c>
      <c r="C20" s="21">
        <f t="shared" si="2"/>
        <v>8172</v>
      </c>
      <c r="D20" s="6">
        <v>4087</v>
      </c>
      <c r="E20" s="63" t="s">
        <v>98</v>
      </c>
      <c r="F20" s="6">
        <v>89</v>
      </c>
      <c r="G20" s="6">
        <v>133</v>
      </c>
      <c r="H20" s="6">
        <v>216</v>
      </c>
      <c r="I20" s="38">
        <v>87</v>
      </c>
      <c r="K20" s="7"/>
      <c r="L20" s="18" t="s">
        <v>0</v>
      </c>
      <c r="M20" s="21">
        <v>4</v>
      </c>
      <c r="N20" s="6">
        <v>12</v>
      </c>
      <c r="O20" s="6">
        <v>3</v>
      </c>
      <c r="P20" s="6">
        <v>25</v>
      </c>
      <c r="Q20" s="6">
        <v>1985</v>
      </c>
      <c r="R20" s="6">
        <v>200</v>
      </c>
      <c r="S20" s="38">
        <v>1331</v>
      </c>
      <c r="U20" s="7"/>
    </row>
    <row r="21" spans="1:21" ht="15">
      <c r="A21" s="7"/>
      <c r="B21" s="18" t="s">
        <v>1</v>
      </c>
      <c r="C21" s="21">
        <f t="shared" si="2"/>
        <v>3512</v>
      </c>
      <c r="D21" s="6">
        <v>1312</v>
      </c>
      <c r="E21" s="63" t="s">
        <v>98</v>
      </c>
      <c r="F21" s="6">
        <v>68</v>
      </c>
      <c r="G21" s="6">
        <v>105</v>
      </c>
      <c r="H21" s="6">
        <v>145</v>
      </c>
      <c r="I21" s="38">
        <v>69</v>
      </c>
      <c r="K21" s="7"/>
      <c r="L21" s="18" t="s">
        <v>1</v>
      </c>
      <c r="M21" s="21">
        <v>7</v>
      </c>
      <c r="N21" s="6">
        <v>14</v>
      </c>
      <c r="O21" s="6">
        <v>1</v>
      </c>
      <c r="P21" s="6">
        <v>19</v>
      </c>
      <c r="Q21" s="6">
        <v>1004</v>
      </c>
      <c r="R21" s="6">
        <v>155</v>
      </c>
      <c r="S21" s="38">
        <v>613</v>
      </c>
      <c r="U21" s="7"/>
    </row>
    <row r="22" spans="1:21" ht="15">
      <c r="A22" s="7"/>
      <c r="B22" s="18" t="s">
        <v>2</v>
      </c>
      <c r="C22" s="21">
        <f t="shared" si="2"/>
        <v>747</v>
      </c>
      <c r="D22" s="6">
        <v>277</v>
      </c>
      <c r="E22" s="63" t="s">
        <v>98</v>
      </c>
      <c r="F22" s="6">
        <v>18</v>
      </c>
      <c r="G22" s="6">
        <v>41</v>
      </c>
      <c r="H22" s="6">
        <v>47</v>
      </c>
      <c r="I22" s="38">
        <v>22</v>
      </c>
      <c r="K22" s="7"/>
      <c r="L22" s="18" t="s">
        <v>2</v>
      </c>
      <c r="M22" s="21">
        <v>3</v>
      </c>
      <c r="N22" s="6">
        <v>2</v>
      </c>
      <c r="O22" s="6">
        <v>1</v>
      </c>
      <c r="P22" s="6">
        <v>2</v>
      </c>
      <c r="Q22" s="6">
        <v>216</v>
      </c>
      <c r="R22" s="6">
        <v>36</v>
      </c>
      <c r="S22" s="38">
        <v>82</v>
      </c>
      <c r="U22" s="7"/>
    </row>
    <row r="23" spans="1:21" ht="15">
      <c r="A23" s="7"/>
      <c r="B23" s="18" t="s">
        <v>3</v>
      </c>
      <c r="C23" s="21">
        <f t="shared" si="2"/>
        <v>478</v>
      </c>
      <c r="D23" s="6">
        <v>165</v>
      </c>
      <c r="E23" s="63" t="s">
        <v>98</v>
      </c>
      <c r="F23" s="6">
        <v>19</v>
      </c>
      <c r="G23" s="6">
        <v>54</v>
      </c>
      <c r="H23" s="6">
        <v>67</v>
      </c>
      <c r="I23" s="38">
        <v>7</v>
      </c>
      <c r="K23" s="7"/>
      <c r="L23" s="18" t="s">
        <v>3</v>
      </c>
      <c r="M23" s="21">
        <v>2</v>
      </c>
      <c r="N23" s="6">
        <v>1</v>
      </c>
      <c r="O23" s="6">
        <v>0</v>
      </c>
      <c r="P23" s="6">
        <v>4</v>
      </c>
      <c r="Q23" s="6">
        <v>102</v>
      </c>
      <c r="R23" s="6">
        <v>10</v>
      </c>
      <c r="S23" s="38">
        <v>47</v>
      </c>
      <c r="U23" s="7"/>
    </row>
    <row r="24" spans="1:21" ht="15">
      <c r="A24" s="7"/>
      <c r="B24" s="18" t="s">
        <v>4</v>
      </c>
      <c r="C24" s="21">
        <f t="shared" si="2"/>
        <v>108</v>
      </c>
      <c r="D24" s="6">
        <v>32</v>
      </c>
      <c r="E24" s="63" t="s">
        <v>98</v>
      </c>
      <c r="F24" s="6">
        <v>8</v>
      </c>
      <c r="G24" s="6">
        <v>16</v>
      </c>
      <c r="H24" s="6">
        <v>37</v>
      </c>
      <c r="I24" s="38">
        <v>4</v>
      </c>
      <c r="K24" s="7"/>
      <c r="L24" s="18" t="s">
        <v>4</v>
      </c>
      <c r="M24" s="21">
        <v>1</v>
      </c>
      <c r="N24" s="6">
        <v>4</v>
      </c>
      <c r="O24" s="6">
        <v>0</v>
      </c>
      <c r="P24" s="6">
        <v>1</v>
      </c>
      <c r="Q24" s="6">
        <v>5</v>
      </c>
      <c r="R24" s="6">
        <v>0</v>
      </c>
      <c r="S24" s="38">
        <v>0</v>
      </c>
      <c r="U24" s="7"/>
    </row>
    <row r="25" spans="1:21" ht="15">
      <c r="A25" s="7"/>
      <c r="B25" s="18" t="s">
        <v>89</v>
      </c>
      <c r="C25" s="21">
        <f t="shared" si="2"/>
        <v>106</v>
      </c>
      <c r="D25" s="6">
        <v>23</v>
      </c>
      <c r="E25" s="63" t="s">
        <v>98</v>
      </c>
      <c r="F25" s="6">
        <v>13</v>
      </c>
      <c r="G25" s="6">
        <v>20</v>
      </c>
      <c r="H25" s="6">
        <v>41</v>
      </c>
      <c r="I25" s="38">
        <v>6</v>
      </c>
      <c r="K25" s="7"/>
      <c r="L25" s="18" t="s">
        <v>89</v>
      </c>
      <c r="M25" s="21">
        <v>0</v>
      </c>
      <c r="N25" s="6">
        <v>1</v>
      </c>
      <c r="O25" s="6">
        <v>0</v>
      </c>
      <c r="P25" s="6">
        <v>0</v>
      </c>
      <c r="Q25" s="6">
        <v>2</v>
      </c>
      <c r="R25" s="6">
        <v>0</v>
      </c>
      <c r="S25" s="38">
        <v>0</v>
      </c>
      <c r="U25" s="7"/>
    </row>
    <row r="26" spans="1:21" ht="6.75" customHeight="1">
      <c r="A26" s="7"/>
      <c r="B26" s="18"/>
      <c r="C26" s="21"/>
      <c r="D26" s="6"/>
      <c r="E26" s="6"/>
      <c r="F26" s="32"/>
      <c r="G26" s="33"/>
      <c r="H26" s="33"/>
      <c r="I26" s="37"/>
      <c r="K26" s="7"/>
      <c r="L26" s="18"/>
      <c r="M26" s="21"/>
      <c r="N26" s="6"/>
      <c r="O26" s="6"/>
      <c r="P26" s="32"/>
      <c r="Q26" s="33"/>
      <c r="R26" s="33"/>
      <c r="S26" s="37"/>
      <c r="U26" s="7"/>
    </row>
    <row r="27" spans="1:21" ht="16.5" customHeight="1">
      <c r="A27" s="7"/>
      <c r="B27" s="50" t="s">
        <v>10</v>
      </c>
      <c r="C27" s="21">
        <f aca="true" t="shared" si="3" ref="C27:I27">SUM(C15:C25)</f>
        <v>46233</v>
      </c>
      <c r="D27" s="6">
        <f t="shared" si="3"/>
        <v>33359</v>
      </c>
      <c r="E27" s="63" t="s">
        <v>98</v>
      </c>
      <c r="F27" s="6">
        <f t="shared" si="3"/>
        <v>350</v>
      </c>
      <c r="G27" s="6">
        <f t="shared" si="3"/>
        <v>517</v>
      </c>
      <c r="H27" s="6">
        <f t="shared" si="3"/>
        <v>803</v>
      </c>
      <c r="I27" s="38">
        <f t="shared" si="3"/>
        <v>276</v>
      </c>
      <c r="K27" s="7"/>
      <c r="L27" s="50" t="s">
        <v>10</v>
      </c>
      <c r="M27" s="21">
        <f aca="true" t="shared" si="4" ref="M27:S27">SUM(M15:M25)</f>
        <v>23</v>
      </c>
      <c r="N27" s="6">
        <f t="shared" si="4"/>
        <v>47</v>
      </c>
      <c r="O27" s="6">
        <f t="shared" si="4"/>
        <v>15</v>
      </c>
      <c r="P27" s="6">
        <f t="shared" si="4"/>
        <v>101</v>
      </c>
      <c r="Q27" s="6">
        <f t="shared" si="4"/>
        <v>6304</v>
      </c>
      <c r="R27" s="6">
        <f t="shared" si="4"/>
        <v>682</v>
      </c>
      <c r="S27" s="38">
        <f t="shared" si="4"/>
        <v>3756</v>
      </c>
      <c r="U27" s="7"/>
    </row>
    <row r="28" spans="1:21" ht="16.5" customHeight="1">
      <c r="A28" s="7"/>
      <c r="B28" s="18" t="s">
        <v>11</v>
      </c>
      <c r="C28" s="21">
        <f aca="true" t="shared" si="5" ref="C28:I28">SUM(C20:C25)</f>
        <v>13123</v>
      </c>
      <c r="D28" s="6">
        <f t="shared" si="5"/>
        <v>5896</v>
      </c>
      <c r="E28" s="63" t="s">
        <v>98</v>
      </c>
      <c r="F28" s="6">
        <f t="shared" si="5"/>
        <v>215</v>
      </c>
      <c r="G28" s="6">
        <f t="shared" si="5"/>
        <v>369</v>
      </c>
      <c r="H28" s="6">
        <f t="shared" si="5"/>
        <v>553</v>
      </c>
      <c r="I28" s="38">
        <f t="shared" si="5"/>
        <v>195</v>
      </c>
      <c r="K28" s="7"/>
      <c r="L28" s="18" t="s">
        <v>11</v>
      </c>
      <c r="M28" s="21">
        <f aca="true" t="shared" si="6" ref="M28:S28">SUM(M20:M25)</f>
        <v>17</v>
      </c>
      <c r="N28" s="6">
        <f t="shared" si="6"/>
        <v>34</v>
      </c>
      <c r="O28" s="6">
        <f t="shared" si="6"/>
        <v>5</v>
      </c>
      <c r="P28" s="6">
        <f t="shared" si="6"/>
        <v>51</v>
      </c>
      <c r="Q28" s="6">
        <f t="shared" si="6"/>
        <v>3314</v>
      </c>
      <c r="R28" s="6">
        <f t="shared" si="6"/>
        <v>401</v>
      </c>
      <c r="S28" s="38">
        <f t="shared" si="6"/>
        <v>2073</v>
      </c>
      <c r="U28" s="7"/>
    </row>
    <row r="29" spans="1:21" ht="16.5" customHeight="1">
      <c r="A29" s="7"/>
      <c r="B29" s="18" t="s">
        <v>12</v>
      </c>
      <c r="C29" s="21">
        <f aca="true" t="shared" si="7" ref="C29:I29">SUM(C21:C25)</f>
        <v>4951</v>
      </c>
      <c r="D29" s="6">
        <f t="shared" si="7"/>
        <v>1809</v>
      </c>
      <c r="E29" s="63" t="s">
        <v>98</v>
      </c>
      <c r="F29" s="6">
        <f t="shared" si="7"/>
        <v>126</v>
      </c>
      <c r="G29" s="6">
        <f t="shared" si="7"/>
        <v>236</v>
      </c>
      <c r="H29" s="6">
        <f t="shared" si="7"/>
        <v>337</v>
      </c>
      <c r="I29" s="38">
        <f t="shared" si="7"/>
        <v>108</v>
      </c>
      <c r="K29" s="7"/>
      <c r="L29" s="18" t="s">
        <v>12</v>
      </c>
      <c r="M29" s="21">
        <f aca="true" t="shared" si="8" ref="M29:S29">SUM(M21:M25)</f>
        <v>13</v>
      </c>
      <c r="N29" s="6">
        <f t="shared" si="8"/>
        <v>22</v>
      </c>
      <c r="O29" s="6">
        <f t="shared" si="8"/>
        <v>2</v>
      </c>
      <c r="P29" s="6">
        <f t="shared" si="8"/>
        <v>26</v>
      </c>
      <c r="Q29" s="6">
        <f t="shared" si="8"/>
        <v>1329</v>
      </c>
      <c r="R29" s="6">
        <f t="shared" si="8"/>
        <v>201</v>
      </c>
      <c r="S29" s="38">
        <f t="shared" si="8"/>
        <v>742</v>
      </c>
      <c r="U29" s="7"/>
    </row>
    <row r="30" spans="1:21" ht="16.5" customHeight="1">
      <c r="A30" s="7"/>
      <c r="B30" s="18" t="s">
        <v>13</v>
      </c>
      <c r="C30" s="21">
        <f aca="true" t="shared" si="9" ref="C30:I30">SUM(C22:C25)</f>
        <v>1439</v>
      </c>
      <c r="D30" s="6">
        <f t="shared" si="9"/>
        <v>497</v>
      </c>
      <c r="E30" s="63" t="s">
        <v>98</v>
      </c>
      <c r="F30" s="6">
        <f t="shared" si="9"/>
        <v>58</v>
      </c>
      <c r="G30" s="6">
        <f t="shared" si="9"/>
        <v>131</v>
      </c>
      <c r="H30" s="6">
        <f t="shared" si="9"/>
        <v>192</v>
      </c>
      <c r="I30" s="38">
        <f t="shared" si="9"/>
        <v>39</v>
      </c>
      <c r="K30" s="7"/>
      <c r="L30" s="18" t="s">
        <v>13</v>
      </c>
      <c r="M30" s="21">
        <f aca="true" t="shared" si="10" ref="M30:S30">SUM(M22:M25)</f>
        <v>6</v>
      </c>
      <c r="N30" s="6">
        <f t="shared" si="10"/>
        <v>8</v>
      </c>
      <c r="O30" s="6">
        <f t="shared" si="10"/>
        <v>1</v>
      </c>
      <c r="P30" s="6">
        <f t="shared" si="10"/>
        <v>7</v>
      </c>
      <c r="Q30" s="6">
        <f t="shared" si="10"/>
        <v>325</v>
      </c>
      <c r="R30" s="6">
        <f t="shared" si="10"/>
        <v>46</v>
      </c>
      <c r="S30" s="38">
        <f t="shared" si="10"/>
        <v>129</v>
      </c>
      <c r="U30" s="7"/>
    </row>
    <row r="31" spans="1:21" ht="16.5" customHeight="1">
      <c r="A31" s="7"/>
      <c r="B31" s="18" t="s">
        <v>14</v>
      </c>
      <c r="C31" s="21">
        <f aca="true" t="shared" si="11" ref="C31:I31">SUM(C23:C25)</f>
        <v>692</v>
      </c>
      <c r="D31" s="6">
        <f t="shared" si="11"/>
        <v>220</v>
      </c>
      <c r="E31" s="63" t="s">
        <v>98</v>
      </c>
      <c r="F31" s="6">
        <f t="shared" si="11"/>
        <v>40</v>
      </c>
      <c r="G31" s="6">
        <f t="shared" si="11"/>
        <v>90</v>
      </c>
      <c r="H31" s="6">
        <f t="shared" si="11"/>
        <v>145</v>
      </c>
      <c r="I31" s="38">
        <f t="shared" si="11"/>
        <v>17</v>
      </c>
      <c r="K31" s="7"/>
      <c r="L31" s="18" t="s">
        <v>14</v>
      </c>
      <c r="M31" s="21">
        <f aca="true" t="shared" si="12" ref="M31:S31">SUM(M23:M25)</f>
        <v>3</v>
      </c>
      <c r="N31" s="6">
        <f t="shared" si="12"/>
        <v>6</v>
      </c>
      <c r="O31" s="6">
        <f t="shared" si="12"/>
        <v>0</v>
      </c>
      <c r="P31" s="6">
        <f t="shared" si="12"/>
        <v>5</v>
      </c>
      <c r="Q31" s="6">
        <f t="shared" si="12"/>
        <v>109</v>
      </c>
      <c r="R31" s="6">
        <f t="shared" si="12"/>
        <v>10</v>
      </c>
      <c r="S31" s="38">
        <f t="shared" si="12"/>
        <v>47</v>
      </c>
      <c r="U31" s="7"/>
    </row>
    <row r="32" spans="1:21" ht="16.5" customHeight="1">
      <c r="A32" s="7"/>
      <c r="B32" s="18" t="s">
        <v>15</v>
      </c>
      <c r="C32" s="21">
        <f aca="true" t="shared" si="13" ref="C32:I32">SUM(C24:C25)</f>
        <v>214</v>
      </c>
      <c r="D32" s="6">
        <f t="shared" si="13"/>
        <v>55</v>
      </c>
      <c r="E32" s="63" t="s">
        <v>98</v>
      </c>
      <c r="F32" s="6">
        <f t="shared" si="13"/>
        <v>21</v>
      </c>
      <c r="G32" s="6">
        <f t="shared" si="13"/>
        <v>36</v>
      </c>
      <c r="H32" s="6">
        <f t="shared" si="13"/>
        <v>78</v>
      </c>
      <c r="I32" s="38">
        <f t="shared" si="13"/>
        <v>10</v>
      </c>
      <c r="K32" s="7"/>
      <c r="L32" s="18" t="s">
        <v>15</v>
      </c>
      <c r="M32" s="21">
        <f aca="true" t="shared" si="14" ref="M32:S32">SUM(M24:M25)</f>
        <v>1</v>
      </c>
      <c r="N32" s="6">
        <f t="shared" si="14"/>
        <v>5</v>
      </c>
      <c r="O32" s="6">
        <f t="shared" si="14"/>
        <v>0</v>
      </c>
      <c r="P32" s="6">
        <f t="shared" si="14"/>
        <v>1</v>
      </c>
      <c r="Q32" s="6">
        <f t="shared" si="14"/>
        <v>7</v>
      </c>
      <c r="R32" s="6">
        <f t="shared" si="14"/>
        <v>0</v>
      </c>
      <c r="S32" s="38">
        <f t="shared" si="14"/>
        <v>0</v>
      </c>
      <c r="U32" s="7"/>
    </row>
    <row r="33" spans="1:21" ht="6.75" customHeight="1">
      <c r="A33" s="7"/>
      <c r="B33" s="18"/>
      <c r="C33" s="21"/>
      <c r="D33" s="6"/>
      <c r="E33" s="6"/>
      <c r="F33" s="32"/>
      <c r="G33" s="33"/>
      <c r="H33" s="33"/>
      <c r="I33" s="37"/>
      <c r="K33" s="7"/>
      <c r="L33" s="18"/>
      <c r="M33" s="21"/>
      <c r="N33" s="6"/>
      <c r="O33" s="6"/>
      <c r="P33" s="32"/>
      <c r="Q33" s="33"/>
      <c r="R33" s="33"/>
      <c r="S33" s="37"/>
      <c r="U33" s="7"/>
    </row>
    <row r="34" spans="1:21" ht="15" customHeight="1">
      <c r="A34" s="7"/>
      <c r="B34" s="51" t="s">
        <v>90</v>
      </c>
      <c r="C34" s="21">
        <f>SUM(D34:I34)+SUM(M34:S34)</f>
        <v>365928</v>
      </c>
      <c r="D34" s="6">
        <v>353839</v>
      </c>
      <c r="E34" s="63" t="s">
        <v>98</v>
      </c>
      <c r="F34" s="32">
        <v>548</v>
      </c>
      <c r="G34" s="75">
        <v>520</v>
      </c>
      <c r="H34" s="75">
        <v>1231</v>
      </c>
      <c r="I34" s="76">
        <v>185</v>
      </c>
      <c r="K34" s="7"/>
      <c r="L34" s="51" t="s">
        <v>90</v>
      </c>
      <c r="M34" s="21">
        <v>27</v>
      </c>
      <c r="N34" s="6">
        <v>49</v>
      </c>
      <c r="O34" s="6">
        <v>17</v>
      </c>
      <c r="P34" s="32">
        <v>173</v>
      </c>
      <c r="Q34" s="75">
        <v>5678</v>
      </c>
      <c r="R34" s="75">
        <v>547</v>
      </c>
      <c r="S34" s="76">
        <v>3114</v>
      </c>
      <c r="U34" s="7"/>
    </row>
    <row r="35" spans="1:21" ht="15">
      <c r="A35" s="7"/>
      <c r="B35" s="18" t="s">
        <v>91</v>
      </c>
      <c r="C35" s="21">
        <f>SUM(D35:I35)+SUM(M35:S35)</f>
        <v>9499</v>
      </c>
      <c r="D35" s="6">
        <v>3897</v>
      </c>
      <c r="E35" s="63" t="s">
        <v>98</v>
      </c>
      <c r="F35" s="32">
        <v>134</v>
      </c>
      <c r="G35" s="75">
        <v>213</v>
      </c>
      <c r="H35" s="75">
        <v>314</v>
      </c>
      <c r="I35" s="76">
        <v>143</v>
      </c>
      <c r="K35" s="7"/>
      <c r="L35" s="18" t="s">
        <v>91</v>
      </c>
      <c r="M35" s="21">
        <v>11</v>
      </c>
      <c r="N35" s="6">
        <v>22</v>
      </c>
      <c r="O35" s="6">
        <v>3</v>
      </c>
      <c r="P35" s="32">
        <v>39</v>
      </c>
      <c r="Q35" s="75">
        <v>2681</v>
      </c>
      <c r="R35" s="75">
        <v>320</v>
      </c>
      <c r="S35" s="76">
        <v>1722</v>
      </c>
      <c r="U35" s="7"/>
    </row>
    <row r="36" spans="1:21" ht="15">
      <c r="A36" s="7"/>
      <c r="B36" s="18" t="s">
        <v>92</v>
      </c>
      <c r="C36" s="21">
        <f>SUM(D36:I36)+SUM(M36:S36)</f>
        <v>669</v>
      </c>
      <c r="D36" s="6">
        <v>235</v>
      </c>
      <c r="E36" s="63" t="s">
        <v>98</v>
      </c>
      <c r="F36" s="32">
        <v>16</v>
      </c>
      <c r="G36" s="75">
        <v>38</v>
      </c>
      <c r="H36" s="75">
        <v>45</v>
      </c>
      <c r="I36" s="76">
        <v>20</v>
      </c>
      <c r="K36" s="7"/>
      <c r="L36" s="18" t="s">
        <v>92</v>
      </c>
      <c r="M36" s="21">
        <v>3</v>
      </c>
      <c r="N36" s="6">
        <v>2</v>
      </c>
      <c r="O36" s="6">
        <v>1</v>
      </c>
      <c r="P36" s="32">
        <v>2</v>
      </c>
      <c r="Q36" s="75">
        <v>207</v>
      </c>
      <c r="R36" s="75">
        <v>30</v>
      </c>
      <c r="S36" s="76">
        <v>70</v>
      </c>
      <c r="U36" s="7"/>
    </row>
    <row r="37" spans="2:19" ht="15">
      <c r="B37" s="19" t="s">
        <v>93</v>
      </c>
      <c r="C37" s="20">
        <f>SUM(D37:I37)+SUM(M37:S37)</f>
        <v>665</v>
      </c>
      <c r="D37" s="74">
        <v>202</v>
      </c>
      <c r="E37" s="80" t="s">
        <v>98</v>
      </c>
      <c r="F37" s="77">
        <v>38</v>
      </c>
      <c r="G37" s="78">
        <v>88</v>
      </c>
      <c r="H37" s="78">
        <v>143</v>
      </c>
      <c r="I37" s="79">
        <v>17</v>
      </c>
      <c r="L37" s="19" t="s">
        <v>93</v>
      </c>
      <c r="M37" s="20">
        <v>3</v>
      </c>
      <c r="N37" s="74">
        <v>6</v>
      </c>
      <c r="O37" s="74">
        <v>0</v>
      </c>
      <c r="P37" s="77">
        <v>5</v>
      </c>
      <c r="Q37" s="78">
        <v>106</v>
      </c>
      <c r="R37" s="78">
        <v>10</v>
      </c>
      <c r="S37" s="79">
        <v>47</v>
      </c>
    </row>
    <row r="38" ht="6.75" customHeight="1"/>
    <row r="39" spans="2:12" ht="12" customHeight="1">
      <c r="B39" s="60" t="s">
        <v>104</v>
      </c>
      <c r="L39" s="60" t="s">
        <v>112</v>
      </c>
    </row>
    <row r="40" spans="2:12" ht="12" customHeight="1">
      <c r="B40" s="73"/>
      <c r="C40" s="39"/>
      <c r="L40" s="60" t="s">
        <v>113</v>
      </c>
    </row>
    <row r="41" ht="15">
      <c r="L41" s="65"/>
    </row>
  </sheetData>
  <sheetProtection/>
  <mergeCells count="4">
    <mergeCell ref="C5:I5"/>
    <mergeCell ref="M5:S5"/>
    <mergeCell ref="C7:I7"/>
    <mergeCell ref="M7:S7"/>
  </mergeCells>
  <printOptions/>
  <pageMargins left="0.5905511811023623" right="0.3937007874015748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Footer>&amp;CIII-1-&amp;P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1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5.7109375" style="1" customWidth="1"/>
    <col min="23" max="29" width="9.7109375" style="1" customWidth="1"/>
    <col min="30" max="30" width="1.8515625" style="1" customWidth="1"/>
    <col min="31" max="31" width="1.7109375" style="1" customWidth="1"/>
    <col min="32" max="32" width="15.7109375" style="1" customWidth="1"/>
    <col min="33" max="39" width="9.7109375" style="1" customWidth="1"/>
    <col min="40" max="40" width="1.8515625" style="1" customWidth="1"/>
    <col min="41" max="16384" width="9.140625" style="1" customWidth="1"/>
  </cols>
  <sheetData>
    <row r="1" spans="1:39" ht="15" customHeight="1">
      <c r="A1" s="7"/>
      <c r="B1" s="7"/>
      <c r="C1" s="7"/>
      <c r="D1" s="7"/>
      <c r="E1" s="7"/>
      <c r="F1" s="7"/>
      <c r="I1" s="52" t="s">
        <v>33</v>
      </c>
      <c r="K1" s="7"/>
      <c r="L1" s="7"/>
      <c r="M1" s="7"/>
      <c r="N1" s="7"/>
      <c r="O1" s="7"/>
      <c r="P1" s="7"/>
      <c r="S1" s="53" t="s">
        <v>34</v>
      </c>
      <c r="U1" s="7"/>
      <c r="V1" s="7"/>
      <c r="W1" s="7"/>
      <c r="X1" s="7"/>
      <c r="Y1" s="7"/>
      <c r="Z1" s="7"/>
      <c r="AC1" s="52" t="s">
        <v>33</v>
      </c>
      <c r="AE1" s="7"/>
      <c r="AF1" s="7"/>
      <c r="AG1" s="7"/>
      <c r="AH1" s="7"/>
      <c r="AI1" s="7"/>
      <c r="AJ1" s="7"/>
      <c r="AM1" s="53" t="s">
        <v>34</v>
      </c>
    </row>
    <row r="2" spans="1:36" ht="15" customHeight="1">
      <c r="A2" s="7"/>
      <c r="B2" s="54" t="s">
        <v>100</v>
      </c>
      <c r="C2" s="54"/>
      <c r="D2" s="54"/>
      <c r="E2" s="54"/>
      <c r="F2" s="54"/>
      <c r="K2" s="7"/>
      <c r="L2" s="54" t="s">
        <v>100</v>
      </c>
      <c r="M2" s="54"/>
      <c r="N2" s="54"/>
      <c r="O2" s="54"/>
      <c r="P2" s="54"/>
      <c r="U2" s="7"/>
      <c r="V2" s="54" t="s">
        <v>103</v>
      </c>
      <c r="W2" s="54"/>
      <c r="X2" s="54"/>
      <c r="Y2" s="54"/>
      <c r="Z2" s="54"/>
      <c r="AE2" s="7"/>
      <c r="AF2" s="54" t="s">
        <v>103</v>
      </c>
      <c r="AG2" s="54"/>
      <c r="AH2" s="54"/>
      <c r="AI2" s="54"/>
      <c r="AJ2" s="54"/>
    </row>
    <row r="3" spans="1:36" ht="15" customHeight="1">
      <c r="A3" s="7"/>
      <c r="B3" s="54" t="s">
        <v>101</v>
      </c>
      <c r="C3" s="54"/>
      <c r="D3" s="54"/>
      <c r="E3" s="54"/>
      <c r="F3" s="54"/>
      <c r="K3" s="7"/>
      <c r="L3" s="54" t="s">
        <v>102</v>
      </c>
      <c r="M3" s="54"/>
      <c r="N3" s="54"/>
      <c r="O3" s="54"/>
      <c r="P3" s="54"/>
      <c r="U3" s="7"/>
      <c r="V3" s="54" t="s">
        <v>121</v>
      </c>
      <c r="W3" s="54"/>
      <c r="X3" s="54"/>
      <c r="Y3" s="54"/>
      <c r="Z3" s="54"/>
      <c r="AE3" s="7"/>
      <c r="AF3" s="54" t="s">
        <v>122</v>
      </c>
      <c r="AG3" s="54"/>
      <c r="AH3" s="54"/>
      <c r="AI3" s="54"/>
      <c r="AJ3" s="54"/>
    </row>
    <row r="4" spans="1:36" ht="15" customHeight="1">
      <c r="A4" s="7"/>
      <c r="B4" s="54"/>
      <c r="C4" s="54"/>
      <c r="D4" s="54"/>
      <c r="E4" s="54"/>
      <c r="F4" s="54"/>
      <c r="K4" s="7"/>
      <c r="L4" s="54"/>
      <c r="M4" s="54"/>
      <c r="N4" s="54"/>
      <c r="O4" s="54"/>
      <c r="P4" s="54"/>
      <c r="U4" s="7"/>
      <c r="V4" s="54"/>
      <c r="W4" s="54"/>
      <c r="X4" s="54"/>
      <c r="Y4" s="54"/>
      <c r="Z4" s="54"/>
      <c r="AE4" s="7"/>
      <c r="AF4" s="54"/>
      <c r="AG4" s="54"/>
      <c r="AH4" s="54"/>
      <c r="AI4" s="54"/>
      <c r="AJ4" s="54"/>
    </row>
    <row r="5" spans="1:39" ht="15" customHeight="1">
      <c r="A5" s="7"/>
      <c r="B5" s="31"/>
      <c r="C5" s="85" t="s">
        <v>47</v>
      </c>
      <c r="D5" s="86"/>
      <c r="E5" s="86"/>
      <c r="F5" s="86"/>
      <c r="G5" s="86"/>
      <c r="H5" s="86"/>
      <c r="I5" s="87"/>
      <c r="K5" s="7"/>
      <c r="L5" s="31"/>
      <c r="M5" s="85" t="s">
        <v>47</v>
      </c>
      <c r="N5" s="86"/>
      <c r="O5" s="86"/>
      <c r="P5" s="86"/>
      <c r="Q5" s="86"/>
      <c r="R5" s="86"/>
      <c r="S5" s="87"/>
      <c r="U5" s="7"/>
      <c r="V5" s="31"/>
      <c r="W5" s="85" t="s">
        <v>47</v>
      </c>
      <c r="X5" s="86"/>
      <c r="Y5" s="86"/>
      <c r="Z5" s="86"/>
      <c r="AA5" s="86"/>
      <c r="AB5" s="86"/>
      <c r="AC5" s="87"/>
      <c r="AE5" s="7"/>
      <c r="AF5" s="31"/>
      <c r="AG5" s="85" t="s">
        <v>47</v>
      </c>
      <c r="AH5" s="86"/>
      <c r="AI5" s="86"/>
      <c r="AJ5" s="86"/>
      <c r="AK5" s="86"/>
      <c r="AL5" s="86"/>
      <c r="AM5" s="87"/>
    </row>
    <row r="6" spans="1:39" ht="62.25" customHeight="1">
      <c r="A6" s="7"/>
      <c r="B6" s="22" t="s">
        <v>5</v>
      </c>
      <c r="C6" s="55" t="s">
        <v>20</v>
      </c>
      <c r="D6" s="56" t="s">
        <v>42</v>
      </c>
      <c r="E6" s="57" t="s">
        <v>105</v>
      </c>
      <c r="F6" s="40" t="s">
        <v>43</v>
      </c>
      <c r="G6" s="58" t="s">
        <v>44</v>
      </c>
      <c r="H6" s="58" t="s">
        <v>45</v>
      </c>
      <c r="I6" s="59" t="s">
        <v>46</v>
      </c>
      <c r="K6" s="7"/>
      <c r="L6" s="22" t="s">
        <v>5</v>
      </c>
      <c r="M6" s="55" t="s">
        <v>49</v>
      </c>
      <c r="N6" s="56" t="s">
        <v>37</v>
      </c>
      <c r="O6" s="57" t="s">
        <v>106</v>
      </c>
      <c r="P6" s="40" t="s">
        <v>35</v>
      </c>
      <c r="Q6" s="58" t="s">
        <v>109</v>
      </c>
      <c r="R6" s="58" t="s">
        <v>36</v>
      </c>
      <c r="S6" s="59" t="s">
        <v>32</v>
      </c>
      <c r="U6" s="7"/>
      <c r="V6" s="22" t="s">
        <v>5</v>
      </c>
      <c r="W6" s="55" t="s">
        <v>20</v>
      </c>
      <c r="X6" s="56" t="s">
        <v>42</v>
      </c>
      <c r="Y6" s="57" t="s">
        <v>105</v>
      </c>
      <c r="Z6" s="40" t="s">
        <v>43</v>
      </c>
      <c r="AA6" s="58" t="s">
        <v>44</v>
      </c>
      <c r="AB6" s="58" t="s">
        <v>45</v>
      </c>
      <c r="AC6" s="59" t="s">
        <v>46</v>
      </c>
      <c r="AE6" s="7"/>
      <c r="AF6" s="22" t="s">
        <v>5</v>
      </c>
      <c r="AG6" s="55" t="s">
        <v>49</v>
      </c>
      <c r="AH6" s="56" t="s">
        <v>37</v>
      </c>
      <c r="AI6" s="57" t="s">
        <v>110</v>
      </c>
      <c r="AJ6" s="40" t="s">
        <v>35</v>
      </c>
      <c r="AK6" s="58" t="s">
        <v>111</v>
      </c>
      <c r="AL6" s="58" t="s">
        <v>36</v>
      </c>
      <c r="AM6" s="59" t="s">
        <v>32</v>
      </c>
    </row>
    <row r="7" spans="1:39" ht="15" customHeight="1">
      <c r="A7" s="7"/>
      <c r="B7" s="23"/>
      <c r="C7" s="88" t="s">
        <v>16</v>
      </c>
      <c r="D7" s="89"/>
      <c r="E7" s="89"/>
      <c r="F7" s="89"/>
      <c r="G7" s="89"/>
      <c r="H7" s="89"/>
      <c r="I7" s="90"/>
      <c r="K7" s="7"/>
      <c r="L7" s="23"/>
      <c r="M7" s="88" t="s">
        <v>16</v>
      </c>
      <c r="N7" s="89"/>
      <c r="O7" s="89"/>
      <c r="P7" s="89"/>
      <c r="Q7" s="89"/>
      <c r="R7" s="89"/>
      <c r="S7" s="90"/>
      <c r="U7" s="7"/>
      <c r="V7" s="23"/>
      <c r="W7" s="88" t="s">
        <v>50</v>
      </c>
      <c r="X7" s="89"/>
      <c r="Y7" s="89"/>
      <c r="Z7" s="89"/>
      <c r="AA7" s="89"/>
      <c r="AB7" s="89"/>
      <c r="AC7" s="90"/>
      <c r="AE7" s="7"/>
      <c r="AF7" s="23"/>
      <c r="AG7" s="88" t="s">
        <v>50</v>
      </c>
      <c r="AH7" s="89"/>
      <c r="AI7" s="89"/>
      <c r="AJ7" s="89"/>
      <c r="AK7" s="89"/>
      <c r="AL7" s="89"/>
      <c r="AM7" s="90"/>
    </row>
    <row r="8" spans="1:39" ht="6.75" customHeight="1">
      <c r="A8" s="7"/>
      <c r="B8" s="18"/>
      <c r="C8" s="21"/>
      <c r="D8" s="6"/>
      <c r="E8" s="6"/>
      <c r="F8" s="34"/>
      <c r="G8" s="35"/>
      <c r="H8" s="35"/>
      <c r="I8" s="36"/>
      <c r="K8" s="7"/>
      <c r="L8" s="18"/>
      <c r="M8" s="21"/>
      <c r="N8" s="6"/>
      <c r="O8" s="6"/>
      <c r="P8" s="34"/>
      <c r="Q8" s="35"/>
      <c r="R8" s="35"/>
      <c r="S8" s="36"/>
      <c r="U8" s="7"/>
      <c r="V8" s="18"/>
      <c r="W8" s="21"/>
      <c r="X8" s="6"/>
      <c r="Y8" s="6"/>
      <c r="Z8" s="34"/>
      <c r="AA8" s="35"/>
      <c r="AB8" s="35"/>
      <c r="AC8" s="36"/>
      <c r="AE8" s="7"/>
      <c r="AF8" s="18"/>
      <c r="AG8" s="21"/>
      <c r="AH8" s="6"/>
      <c r="AI8" s="6"/>
      <c r="AJ8" s="34"/>
      <c r="AK8" s="35"/>
      <c r="AL8" s="35"/>
      <c r="AM8" s="36"/>
    </row>
    <row r="9" spans="1:39" ht="15">
      <c r="A9" s="7"/>
      <c r="B9" s="18" t="s">
        <v>20</v>
      </c>
      <c r="C9" s="21">
        <f>SUM(D9:I9)+SUM(M9:S9)</f>
        <v>376761</v>
      </c>
      <c r="D9" s="6">
        <f aca="true" t="shared" si="0" ref="D9:I9">SUM(D11:D25)</f>
        <v>358173</v>
      </c>
      <c r="E9" s="63" t="s">
        <v>98</v>
      </c>
      <c r="F9" s="6">
        <f t="shared" si="0"/>
        <v>736</v>
      </c>
      <c r="G9" s="6">
        <f t="shared" si="0"/>
        <v>859</v>
      </c>
      <c r="H9" s="6">
        <f t="shared" si="0"/>
        <v>1733</v>
      </c>
      <c r="I9" s="38">
        <f t="shared" si="0"/>
        <v>365</v>
      </c>
      <c r="K9" s="7"/>
      <c r="L9" s="18" t="s">
        <v>20</v>
      </c>
      <c r="M9" s="21">
        <f aca="true" t="shared" si="1" ref="M9:S9">SUM(M11:M25)</f>
        <v>44</v>
      </c>
      <c r="N9" s="6">
        <f t="shared" si="1"/>
        <v>79</v>
      </c>
      <c r="O9" s="6">
        <f t="shared" si="1"/>
        <v>21</v>
      </c>
      <c r="P9" s="6">
        <f t="shared" si="1"/>
        <v>219</v>
      </c>
      <c r="Q9" s="6">
        <f t="shared" si="1"/>
        <v>8672</v>
      </c>
      <c r="R9" s="6">
        <f t="shared" si="1"/>
        <v>907</v>
      </c>
      <c r="S9" s="38">
        <f t="shared" si="1"/>
        <v>4953</v>
      </c>
      <c r="U9" s="7"/>
      <c r="V9" s="18" t="s">
        <v>20</v>
      </c>
      <c r="W9" s="46">
        <f>C9/$C$9*100</f>
        <v>100</v>
      </c>
      <c r="X9" s="44">
        <f aca="true" t="shared" si="2" ref="X9:AC9">D9/$C$9*100</f>
        <v>95.06636833430213</v>
      </c>
      <c r="Y9" s="70" t="s">
        <v>98</v>
      </c>
      <c r="Z9" s="44">
        <f t="shared" si="2"/>
        <v>0.1953493063241684</v>
      </c>
      <c r="AA9" s="44">
        <f t="shared" si="2"/>
        <v>0.2279959974625824</v>
      </c>
      <c r="AB9" s="44">
        <f t="shared" si="2"/>
        <v>0.4599732987225323</v>
      </c>
      <c r="AC9" s="45">
        <f t="shared" si="2"/>
        <v>0.09687839240261067</v>
      </c>
      <c r="AE9" s="7"/>
      <c r="AF9" s="18" t="s">
        <v>20</v>
      </c>
      <c r="AG9" s="46">
        <f aca="true" t="shared" si="3" ref="AG9:AM9">M9/$C$9*100</f>
        <v>0.011678491138944848</v>
      </c>
      <c r="AH9" s="44">
        <f t="shared" si="3"/>
        <v>0.02096819999946916</v>
      </c>
      <c r="AI9" s="44">
        <f t="shared" si="3"/>
        <v>0.005573825316314587</v>
      </c>
      <c r="AJ9" s="44">
        <f t="shared" si="3"/>
        <v>0.05812703544156641</v>
      </c>
      <c r="AK9" s="44">
        <f t="shared" si="3"/>
        <v>2.3017244353847666</v>
      </c>
      <c r="AL9" s="44">
        <f t="shared" si="3"/>
        <v>0.24073616961415856</v>
      </c>
      <c r="AM9" s="45">
        <f t="shared" si="3"/>
        <v>1.314626513890769</v>
      </c>
    </row>
    <row r="10" spans="1:39" ht="6.75" customHeight="1">
      <c r="A10" s="7"/>
      <c r="B10" s="18"/>
      <c r="C10" s="21"/>
      <c r="D10" s="6"/>
      <c r="E10" s="6"/>
      <c r="F10" s="32"/>
      <c r="G10" s="33"/>
      <c r="H10" s="33"/>
      <c r="I10" s="37"/>
      <c r="K10" s="7"/>
      <c r="L10" s="18"/>
      <c r="M10" s="21"/>
      <c r="N10" s="6"/>
      <c r="O10" s="6"/>
      <c r="P10" s="32"/>
      <c r="Q10" s="33"/>
      <c r="R10" s="33"/>
      <c r="S10" s="37"/>
      <c r="U10" s="7"/>
      <c r="V10" s="18"/>
      <c r="W10" s="21"/>
      <c r="X10" s="6"/>
      <c r="Y10" s="6"/>
      <c r="Z10" s="32"/>
      <c r="AA10" s="33"/>
      <c r="AB10" s="33"/>
      <c r="AC10" s="37"/>
      <c r="AE10" s="7"/>
      <c r="AF10" s="18"/>
      <c r="AG10" s="21"/>
      <c r="AH10" s="6"/>
      <c r="AI10" s="6"/>
      <c r="AJ10" s="32"/>
      <c r="AK10" s="33"/>
      <c r="AL10" s="33"/>
      <c r="AM10" s="37"/>
    </row>
    <row r="11" spans="1:39" ht="15">
      <c r="A11" s="7"/>
      <c r="B11" s="18" t="s">
        <v>9</v>
      </c>
      <c r="C11" s="21">
        <f aca="true" t="shared" si="4" ref="C11:C25">SUM(D11:I11)+SUM(M11:S11)</f>
        <v>112175</v>
      </c>
      <c r="D11" s="6">
        <v>111081</v>
      </c>
      <c r="E11" s="63" t="s">
        <v>98</v>
      </c>
      <c r="F11" s="6">
        <v>76</v>
      </c>
      <c r="G11" s="6">
        <v>100</v>
      </c>
      <c r="H11" s="6">
        <v>227</v>
      </c>
      <c r="I11" s="38">
        <v>25</v>
      </c>
      <c r="K11" s="7"/>
      <c r="L11" s="18" t="s">
        <v>9</v>
      </c>
      <c r="M11" s="21">
        <v>6</v>
      </c>
      <c r="N11" s="6">
        <v>8</v>
      </c>
      <c r="O11" s="6">
        <v>1</v>
      </c>
      <c r="P11" s="6">
        <v>18</v>
      </c>
      <c r="Q11" s="6">
        <v>351</v>
      </c>
      <c r="R11" s="6">
        <v>44</v>
      </c>
      <c r="S11" s="38">
        <v>238</v>
      </c>
      <c r="U11" s="7"/>
      <c r="V11" s="18" t="s">
        <v>9</v>
      </c>
      <c r="W11" s="46">
        <f aca="true" t="shared" si="5" ref="W11:W25">C11/$C$9*100</f>
        <v>29.773516897980418</v>
      </c>
      <c r="X11" s="44">
        <f aca="true" t="shared" si="6" ref="X11:X25">D11/$C$9*100</f>
        <v>29.483147141025746</v>
      </c>
      <c r="Y11" s="70" t="s">
        <v>98</v>
      </c>
      <c r="Z11" s="44">
        <f aca="true" t="shared" si="7" ref="Z11:Z25">F11/$C$9*100</f>
        <v>0.020171939239995648</v>
      </c>
      <c r="AA11" s="44">
        <f aca="true" t="shared" si="8" ref="AA11:AA25">G11/$C$9*100</f>
        <v>0.026542025315783747</v>
      </c>
      <c r="AB11" s="44">
        <f aca="true" t="shared" si="9" ref="AB11:AB25">H11/$C$9*100</f>
        <v>0.06025039746682911</v>
      </c>
      <c r="AC11" s="45">
        <f aca="true" t="shared" si="10" ref="AC11:AC25">I11/$C$9*100</f>
        <v>0.006635506328945937</v>
      </c>
      <c r="AE11" s="7"/>
      <c r="AF11" s="18" t="s">
        <v>9</v>
      </c>
      <c r="AG11" s="46">
        <f aca="true" t="shared" si="11" ref="AG11:AG25">M11/$C$9*100</f>
        <v>0.0015925215189470248</v>
      </c>
      <c r="AH11" s="44">
        <f aca="true" t="shared" si="12" ref="AH11:AH25">N11/$C$9*100</f>
        <v>0.0021233620252626997</v>
      </c>
      <c r="AI11" s="44">
        <f aca="true" t="shared" si="13" ref="AI11:AI25">O11/$C$9*100</f>
        <v>0.00026542025315783746</v>
      </c>
      <c r="AJ11" s="44">
        <f aca="true" t="shared" si="14" ref="AJ11:AJ25">P11/$C$9*100</f>
        <v>0.004777564556841074</v>
      </c>
      <c r="AK11" s="44">
        <f aca="true" t="shared" si="15" ref="AK11:AK25">Q11/$C$9*100</f>
        <v>0.09316250885840095</v>
      </c>
      <c r="AL11" s="44">
        <f aca="true" t="shared" si="16" ref="AL11:AL25">R11/$C$9*100</f>
        <v>0.011678491138944848</v>
      </c>
      <c r="AM11" s="45">
        <f aca="true" t="shared" si="17" ref="AM11:AM25">S11/$C$9*100</f>
        <v>0.06317002025156532</v>
      </c>
    </row>
    <row r="12" spans="1:39" ht="15">
      <c r="A12" s="7"/>
      <c r="B12" s="18">
        <v>2</v>
      </c>
      <c r="C12" s="21">
        <f t="shared" si="4"/>
        <v>149343</v>
      </c>
      <c r="D12" s="6">
        <v>147408</v>
      </c>
      <c r="E12" s="63" t="s">
        <v>98</v>
      </c>
      <c r="F12" s="6">
        <v>206</v>
      </c>
      <c r="G12" s="6">
        <v>138</v>
      </c>
      <c r="H12" s="6">
        <v>580</v>
      </c>
      <c r="I12" s="38">
        <v>42</v>
      </c>
      <c r="K12" s="7"/>
      <c r="L12" s="18">
        <v>2</v>
      </c>
      <c r="M12" s="21">
        <v>8</v>
      </c>
      <c r="N12" s="6">
        <v>13</v>
      </c>
      <c r="O12" s="6">
        <v>1</v>
      </c>
      <c r="P12" s="6">
        <v>36</v>
      </c>
      <c r="Q12" s="6">
        <v>624</v>
      </c>
      <c r="R12" s="6">
        <v>50</v>
      </c>
      <c r="S12" s="38">
        <v>237</v>
      </c>
      <c r="U12" s="7"/>
      <c r="V12" s="18">
        <v>2</v>
      </c>
      <c r="W12" s="46">
        <f t="shared" si="5"/>
        <v>39.63865686735092</v>
      </c>
      <c r="X12" s="44">
        <f t="shared" si="6"/>
        <v>39.1250686774905</v>
      </c>
      <c r="Y12" s="70" t="s">
        <v>98</v>
      </c>
      <c r="Z12" s="44">
        <f t="shared" si="7"/>
        <v>0.05467657215051452</v>
      </c>
      <c r="AA12" s="44">
        <f t="shared" si="8"/>
        <v>0.03662799493578157</v>
      </c>
      <c r="AB12" s="44">
        <f t="shared" si="9"/>
        <v>0.1539437468315457</v>
      </c>
      <c r="AC12" s="45">
        <f t="shared" si="10"/>
        <v>0.011147650632629173</v>
      </c>
      <c r="AE12" s="7"/>
      <c r="AF12" s="18">
        <v>2</v>
      </c>
      <c r="AG12" s="46">
        <f t="shared" si="11"/>
        <v>0.0021233620252626997</v>
      </c>
      <c r="AH12" s="44">
        <f t="shared" si="12"/>
        <v>0.003450463291051887</v>
      </c>
      <c r="AI12" s="44">
        <f t="shared" si="13"/>
        <v>0.00026542025315783746</v>
      </c>
      <c r="AJ12" s="44">
        <f t="shared" si="14"/>
        <v>0.009555129113682148</v>
      </c>
      <c r="AK12" s="44">
        <f t="shared" si="15"/>
        <v>0.16562223797049058</v>
      </c>
      <c r="AL12" s="44">
        <f t="shared" si="16"/>
        <v>0.013271012657891873</v>
      </c>
      <c r="AM12" s="45">
        <f t="shared" si="17"/>
        <v>0.06290459999840747</v>
      </c>
    </row>
    <row r="13" spans="1:39" ht="15">
      <c r="A13" s="7"/>
      <c r="B13" s="18">
        <v>3</v>
      </c>
      <c r="C13" s="21">
        <f t="shared" si="4"/>
        <v>44671</v>
      </c>
      <c r="D13" s="6">
        <v>43283</v>
      </c>
      <c r="E13" s="63" t="s">
        <v>98</v>
      </c>
      <c r="F13" s="6">
        <v>54</v>
      </c>
      <c r="G13" s="6">
        <v>56</v>
      </c>
      <c r="H13" s="6">
        <v>69</v>
      </c>
      <c r="I13" s="38">
        <v>10</v>
      </c>
      <c r="K13" s="7"/>
      <c r="L13" s="18">
        <v>3</v>
      </c>
      <c r="M13" s="21">
        <v>6</v>
      </c>
      <c r="N13" s="6">
        <v>6</v>
      </c>
      <c r="O13" s="6">
        <v>2</v>
      </c>
      <c r="P13" s="6">
        <v>46</v>
      </c>
      <c r="Q13" s="6">
        <v>733</v>
      </c>
      <c r="R13" s="6">
        <v>60</v>
      </c>
      <c r="S13" s="38">
        <v>346</v>
      </c>
      <c r="U13" s="7"/>
      <c r="V13" s="18">
        <v>3</v>
      </c>
      <c r="W13" s="46">
        <f t="shared" si="5"/>
        <v>11.856588128813756</v>
      </c>
      <c r="X13" s="44">
        <f t="shared" si="6"/>
        <v>11.488184817430678</v>
      </c>
      <c r="Y13" s="70" t="s">
        <v>98</v>
      </c>
      <c r="Z13" s="44">
        <f t="shared" si="7"/>
        <v>0.014332693670523223</v>
      </c>
      <c r="AA13" s="44">
        <f t="shared" si="8"/>
        <v>0.014863534176838897</v>
      </c>
      <c r="AB13" s="44">
        <f t="shared" si="9"/>
        <v>0.018313997467890784</v>
      </c>
      <c r="AC13" s="45">
        <f t="shared" si="10"/>
        <v>0.0026542025315783747</v>
      </c>
      <c r="AE13" s="7"/>
      <c r="AF13" s="18">
        <v>3</v>
      </c>
      <c r="AG13" s="46">
        <f t="shared" si="11"/>
        <v>0.0015925215189470248</v>
      </c>
      <c r="AH13" s="44">
        <f t="shared" si="12"/>
        <v>0.0015925215189470248</v>
      </c>
      <c r="AI13" s="44">
        <f t="shared" si="13"/>
        <v>0.0005308405063156749</v>
      </c>
      <c r="AJ13" s="44">
        <f t="shared" si="14"/>
        <v>0.012209331645260524</v>
      </c>
      <c r="AK13" s="44">
        <f t="shared" si="15"/>
        <v>0.19455304556469485</v>
      </c>
      <c r="AL13" s="44">
        <f t="shared" si="16"/>
        <v>0.015925215189470248</v>
      </c>
      <c r="AM13" s="45">
        <f t="shared" si="17"/>
        <v>0.09183540759261176</v>
      </c>
    </row>
    <row r="14" spans="1:39" ht="15">
      <c r="A14" s="7"/>
      <c r="B14" s="18">
        <v>4</v>
      </c>
      <c r="C14" s="21">
        <f t="shared" si="4"/>
        <v>24339</v>
      </c>
      <c r="D14" s="6">
        <v>23042</v>
      </c>
      <c r="E14" s="63" t="s">
        <v>98</v>
      </c>
      <c r="F14" s="6">
        <v>50</v>
      </c>
      <c r="G14" s="6">
        <v>48</v>
      </c>
      <c r="H14" s="6">
        <v>54</v>
      </c>
      <c r="I14" s="38">
        <v>12</v>
      </c>
      <c r="K14" s="7"/>
      <c r="L14" s="18">
        <v>4</v>
      </c>
      <c r="M14" s="21">
        <v>1</v>
      </c>
      <c r="N14" s="6">
        <v>5</v>
      </c>
      <c r="O14" s="6">
        <v>2</v>
      </c>
      <c r="P14" s="6">
        <v>18</v>
      </c>
      <c r="Q14" s="6">
        <v>660</v>
      </c>
      <c r="R14" s="6">
        <v>71</v>
      </c>
      <c r="S14" s="38">
        <v>376</v>
      </c>
      <c r="U14" s="7"/>
      <c r="V14" s="18">
        <v>4</v>
      </c>
      <c r="W14" s="46">
        <f t="shared" si="5"/>
        <v>6.460063541608606</v>
      </c>
      <c r="X14" s="44">
        <f t="shared" si="6"/>
        <v>6.11581347326289</v>
      </c>
      <c r="Y14" s="70" t="s">
        <v>98</v>
      </c>
      <c r="Z14" s="44">
        <f t="shared" si="7"/>
        <v>0.013271012657891873</v>
      </c>
      <c r="AA14" s="44">
        <f t="shared" si="8"/>
        <v>0.012740172151576199</v>
      </c>
      <c r="AB14" s="44">
        <f t="shared" si="9"/>
        <v>0.014332693670523223</v>
      </c>
      <c r="AC14" s="45">
        <f t="shared" si="10"/>
        <v>0.0031850430378940497</v>
      </c>
      <c r="AE14" s="7"/>
      <c r="AF14" s="18">
        <v>4</v>
      </c>
      <c r="AG14" s="46">
        <f t="shared" si="11"/>
        <v>0.00026542025315783746</v>
      </c>
      <c r="AH14" s="44">
        <f t="shared" si="12"/>
        <v>0.0013271012657891873</v>
      </c>
      <c r="AI14" s="44">
        <f t="shared" si="13"/>
        <v>0.0005308405063156749</v>
      </c>
      <c r="AJ14" s="44">
        <f t="shared" si="14"/>
        <v>0.004777564556841074</v>
      </c>
      <c r="AK14" s="44">
        <f t="shared" si="15"/>
        <v>0.17517736708417272</v>
      </c>
      <c r="AL14" s="44">
        <f t="shared" si="16"/>
        <v>0.018844837974206458</v>
      </c>
      <c r="AM14" s="45">
        <f t="shared" si="17"/>
        <v>0.09979801518734688</v>
      </c>
    </row>
    <row r="15" spans="1:39" ht="15">
      <c r="A15" s="7"/>
      <c r="B15" s="18" t="s">
        <v>21</v>
      </c>
      <c r="C15" s="21">
        <f t="shared" si="4"/>
        <v>14569</v>
      </c>
      <c r="D15" s="6">
        <v>13083</v>
      </c>
      <c r="E15" s="63" t="s">
        <v>98</v>
      </c>
      <c r="F15" s="6">
        <v>60</v>
      </c>
      <c r="G15" s="6">
        <v>37</v>
      </c>
      <c r="H15" s="6">
        <v>76</v>
      </c>
      <c r="I15" s="38">
        <v>24</v>
      </c>
      <c r="K15" s="7"/>
      <c r="L15" s="18" t="s">
        <v>21</v>
      </c>
      <c r="M15" s="21">
        <v>1</v>
      </c>
      <c r="N15" s="6">
        <v>6</v>
      </c>
      <c r="O15" s="6">
        <v>2</v>
      </c>
      <c r="P15" s="6">
        <v>17</v>
      </c>
      <c r="Q15" s="6">
        <v>718</v>
      </c>
      <c r="R15" s="6">
        <v>103</v>
      </c>
      <c r="S15" s="38">
        <v>442</v>
      </c>
      <c r="U15" s="7"/>
      <c r="V15" s="18" t="s">
        <v>21</v>
      </c>
      <c r="W15" s="46">
        <f t="shared" si="5"/>
        <v>3.866907668256534</v>
      </c>
      <c r="X15" s="44">
        <f t="shared" si="6"/>
        <v>3.4724931720639876</v>
      </c>
      <c r="Y15" s="70" t="s">
        <v>98</v>
      </c>
      <c r="Z15" s="44">
        <f t="shared" si="7"/>
        <v>0.015925215189470248</v>
      </c>
      <c r="AA15" s="44">
        <f t="shared" si="8"/>
        <v>0.009820549366839987</v>
      </c>
      <c r="AB15" s="44">
        <f t="shared" si="9"/>
        <v>0.020171939239995648</v>
      </c>
      <c r="AC15" s="45">
        <f t="shared" si="10"/>
        <v>0.006370086075788099</v>
      </c>
      <c r="AE15" s="7"/>
      <c r="AF15" s="18" t="s">
        <v>21</v>
      </c>
      <c r="AG15" s="46">
        <f t="shared" si="11"/>
        <v>0.00026542025315783746</v>
      </c>
      <c r="AH15" s="44">
        <f t="shared" si="12"/>
        <v>0.0015925215189470248</v>
      </c>
      <c r="AI15" s="44">
        <f t="shared" si="13"/>
        <v>0.0005308405063156749</v>
      </c>
      <c r="AJ15" s="44">
        <f t="shared" si="14"/>
        <v>0.004512144303683237</v>
      </c>
      <c r="AK15" s="44">
        <f t="shared" si="15"/>
        <v>0.1905717417673273</v>
      </c>
      <c r="AL15" s="44">
        <f t="shared" si="16"/>
        <v>0.02733828607525726</v>
      </c>
      <c r="AM15" s="45">
        <f t="shared" si="17"/>
        <v>0.11731575189576415</v>
      </c>
    </row>
    <row r="16" spans="1:39" ht="15">
      <c r="A16" s="7"/>
      <c r="B16" s="18" t="s">
        <v>22</v>
      </c>
      <c r="C16" s="21">
        <f t="shared" si="4"/>
        <v>8467</v>
      </c>
      <c r="D16" s="6">
        <v>7162</v>
      </c>
      <c r="E16" s="63" t="s">
        <v>98</v>
      </c>
      <c r="F16" s="6">
        <v>30</v>
      </c>
      <c r="G16" s="6">
        <v>37</v>
      </c>
      <c r="H16" s="6">
        <v>66</v>
      </c>
      <c r="I16" s="38">
        <v>19</v>
      </c>
      <c r="K16" s="7"/>
      <c r="L16" s="18" t="s">
        <v>22</v>
      </c>
      <c r="M16" s="21">
        <v>2</v>
      </c>
      <c r="N16" s="6">
        <v>0</v>
      </c>
      <c r="O16" s="6">
        <v>2</v>
      </c>
      <c r="P16" s="6">
        <v>8</v>
      </c>
      <c r="Q16" s="6">
        <v>733</v>
      </c>
      <c r="R16" s="6">
        <v>48</v>
      </c>
      <c r="S16" s="38">
        <v>360</v>
      </c>
      <c r="U16" s="7"/>
      <c r="V16" s="18" t="s">
        <v>22</v>
      </c>
      <c r="W16" s="46">
        <f t="shared" si="5"/>
        <v>2.2473132834874097</v>
      </c>
      <c r="X16" s="44">
        <f t="shared" si="6"/>
        <v>1.9009398531164319</v>
      </c>
      <c r="Y16" s="70" t="s">
        <v>98</v>
      </c>
      <c r="Z16" s="44">
        <f t="shared" si="7"/>
        <v>0.007962607594735124</v>
      </c>
      <c r="AA16" s="44">
        <f t="shared" si="8"/>
        <v>0.009820549366839987</v>
      </c>
      <c r="AB16" s="44">
        <f t="shared" si="9"/>
        <v>0.017517736708417272</v>
      </c>
      <c r="AC16" s="45">
        <f t="shared" si="10"/>
        <v>0.005042984809998912</v>
      </c>
      <c r="AE16" s="7"/>
      <c r="AF16" s="18" t="s">
        <v>22</v>
      </c>
      <c r="AG16" s="46">
        <f t="shared" si="11"/>
        <v>0.0005308405063156749</v>
      </c>
      <c r="AH16" s="44">
        <f t="shared" si="12"/>
        <v>0</v>
      </c>
      <c r="AI16" s="44">
        <f t="shared" si="13"/>
        <v>0.0005308405063156749</v>
      </c>
      <c r="AJ16" s="44">
        <f t="shared" si="14"/>
        <v>0.0021233620252626997</v>
      </c>
      <c r="AK16" s="44">
        <f t="shared" si="15"/>
        <v>0.19455304556469485</v>
      </c>
      <c r="AL16" s="44">
        <f t="shared" si="16"/>
        <v>0.012740172151576199</v>
      </c>
      <c r="AM16" s="45">
        <f t="shared" si="17"/>
        <v>0.0955512911368215</v>
      </c>
    </row>
    <row r="17" spans="1:39" ht="15">
      <c r="A17" s="7"/>
      <c r="B17" s="18" t="s">
        <v>23</v>
      </c>
      <c r="C17" s="21">
        <f t="shared" si="4"/>
        <v>5004</v>
      </c>
      <c r="D17" s="6">
        <v>3858</v>
      </c>
      <c r="E17" s="63" t="s">
        <v>98</v>
      </c>
      <c r="F17" s="6">
        <v>17</v>
      </c>
      <c r="G17" s="6">
        <v>32</v>
      </c>
      <c r="H17" s="6">
        <v>47</v>
      </c>
      <c r="I17" s="38">
        <v>15</v>
      </c>
      <c r="K17" s="7"/>
      <c r="L17" s="18" t="s">
        <v>23</v>
      </c>
      <c r="M17" s="21">
        <v>2</v>
      </c>
      <c r="N17" s="6">
        <v>2</v>
      </c>
      <c r="O17" s="6">
        <v>3</v>
      </c>
      <c r="P17" s="6">
        <v>8</v>
      </c>
      <c r="Q17" s="6">
        <v>620</v>
      </c>
      <c r="R17" s="6">
        <v>57</v>
      </c>
      <c r="S17" s="38">
        <v>343</v>
      </c>
      <c r="U17" s="7"/>
      <c r="V17" s="18" t="s">
        <v>23</v>
      </c>
      <c r="W17" s="46">
        <f t="shared" si="5"/>
        <v>1.3281629468018186</v>
      </c>
      <c r="X17" s="44">
        <f t="shared" si="6"/>
        <v>1.023991336682937</v>
      </c>
      <c r="Y17" s="70" t="s">
        <v>98</v>
      </c>
      <c r="Z17" s="44">
        <f t="shared" si="7"/>
        <v>0.004512144303683237</v>
      </c>
      <c r="AA17" s="44">
        <f t="shared" si="8"/>
        <v>0.008493448101050799</v>
      </c>
      <c r="AB17" s="44">
        <f t="shared" si="9"/>
        <v>0.01247475189841836</v>
      </c>
      <c r="AC17" s="45">
        <f t="shared" si="10"/>
        <v>0.003981303797367562</v>
      </c>
      <c r="AE17" s="7"/>
      <c r="AF17" s="18" t="s">
        <v>23</v>
      </c>
      <c r="AG17" s="46">
        <f t="shared" si="11"/>
        <v>0.0005308405063156749</v>
      </c>
      <c r="AH17" s="44">
        <f t="shared" si="12"/>
        <v>0.0005308405063156749</v>
      </c>
      <c r="AI17" s="44">
        <f t="shared" si="13"/>
        <v>0.0007962607594735124</v>
      </c>
      <c r="AJ17" s="44">
        <f t="shared" si="14"/>
        <v>0.0021233620252626997</v>
      </c>
      <c r="AK17" s="44">
        <f t="shared" si="15"/>
        <v>0.16456055695785923</v>
      </c>
      <c r="AL17" s="44">
        <f t="shared" si="16"/>
        <v>0.015128954429996736</v>
      </c>
      <c r="AM17" s="45">
        <f t="shared" si="17"/>
        <v>0.09103914683313824</v>
      </c>
    </row>
    <row r="18" spans="1:39" ht="15">
      <c r="A18" s="7"/>
      <c r="B18" s="18" t="s">
        <v>24</v>
      </c>
      <c r="C18" s="21">
        <f t="shared" si="4"/>
        <v>3239</v>
      </c>
      <c r="D18" s="6">
        <v>2277</v>
      </c>
      <c r="E18" s="63" t="s">
        <v>98</v>
      </c>
      <c r="F18" s="6">
        <v>15</v>
      </c>
      <c r="G18" s="6">
        <v>26</v>
      </c>
      <c r="H18" s="6">
        <v>38</v>
      </c>
      <c r="I18" s="38">
        <v>14</v>
      </c>
      <c r="K18" s="7"/>
      <c r="L18" s="18" t="s">
        <v>24</v>
      </c>
      <c r="M18" s="21">
        <v>1</v>
      </c>
      <c r="N18" s="6">
        <v>3</v>
      </c>
      <c r="O18" s="6">
        <v>3</v>
      </c>
      <c r="P18" s="6">
        <v>15</v>
      </c>
      <c r="Q18" s="6">
        <v>511</v>
      </c>
      <c r="R18" s="6">
        <v>38</v>
      </c>
      <c r="S18" s="38">
        <v>298</v>
      </c>
      <c r="U18" s="7"/>
      <c r="V18" s="18" t="s">
        <v>24</v>
      </c>
      <c r="W18" s="46">
        <f t="shared" si="5"/>
        <v>0.8596961999782357</v>
      </c>
      <c r="X18" s="44">
        <f t="shared" si="6"/>
        <v>0.6043619164403959</v>
      </c>
      <c r="Y18" s="70" t="s">
        <v>98</v>
      </c>
      <c r="Z18" s="44">
        <f t="shared" si="7"/>
        <v>0.003981303797367562</v>
      </c>
      <c r="AA18" s="44">
        <f t="shared" si="8"/>
        <v>0.006900926582103774</v>
      </c>
      <c r="AB18" s="44">
        <f t="shared" si="9"/>
        <v>0.010085969619997824</v>
      </c>
      <c r="AC18" s="45">
        <f t="shared" si="10"/>
        <v>0.0037158835442097243</v>
      </c>
      <c r="AE18" s="7"/>
      <c r="AF18" s="18" t="s">
        <v>24</v>
      </c>
      <c r="AG18" s="46">
        <f t="shared" si="11"/>
        <v>0.00026542025315783746</v>
      </c>
      <c r="AH18" s="44">
        <f t="shared" si="12"/>
        <v>0.0007962607594735124</v>
      </c>
      <c r="AI18" s="44">
        <f t="shared" si="13"/>
        <v>0.0007962607594735124</v>
      </c>
      <c r="AJ18" s="44">
        <f t="shared" si="14"/>
        <v>0.003981303797367562</v>
      </c>
      <c r="AK18" s="44">
        <f t="shared" si="15"/>
        <v>0.13562974936365493</v>
      </c>
      <c r="AL18" s="44">
        <f t="shared" si="16"/>
        <v>0.010085969619997824</v>
      </c>
      <c r="AM18" s="45">
        <f t="shared" si="17"/>
        <v>0.07909523544103556</v>
      </c>
    </row>
    <row r="19" spans="1:39" ht="15">
      <c r="A19" s="7"/>
      <c r="B19" s="18" t="s">
        <v>25</v>
      </c>
      <c r="C19" s="21">
        <f t="shared" si="4"/>
        <v>1831</v>
      </c>
      <c r="D19" s="6">
        <v>1083</v>
      </c>
      <c r="E19" s="63" t="s">
        <v>98</v>
      </c>
      <c r="F19" s="6">
        <v>13</v>
      </c>
      <c r="G19" s="6">
        <v>16</v>
      </c>
      <c r="H19" s="6">
        <v>23</v>
      </c>
      <c r="I19" s="38">
        <v>9</v>
      </c>
      <c r="K19" s="7"/>
      <c r="L19" s="18" t="s">
        <v>25</v>
      </c>
      <c r="M19" s="21">
        <v>0</v>
      </c>
      <c r="N19" s="6">
        <v>2</v>
      </c>
      <c r="O19" s="6">
        <v>0</v>
      </c>
      <c r="P19" s="6">
        <v>2</v>
      </c>
      <c r="Q19" s="6">
        <v>408</v>
      </c>
      <c r="R19" s="6">
        <v>35</v>
      </c>
      <c r="S19" s="38">
        <v>240</v>
      </c>
      <c r="U19" s="7"/>
      <c r="V19" s="18" t="s">
        <v>25</v>
      </c>
      <c r="W19" s="46">
        <f t="shared" si="5"/>
        <v>0.48598448353200036</v>
      </c>
      <c r="X19" s="44">
        <f t="shared" si="6"/>
        <v>0.287450134169938</v>
      </c>
      <c r="Y19" s="70" t="s">
        <v>98</v>
      </c>
      <c r="Z19" s="44">
        <f t="shared" si="7"/>
        <v>0.003450463291051887</v>
      </c>
      <c r="AA19" s="44">
        <f t="shared" si="8"/>
        <v>0.004246724050525399</v>
      </c>
      <c r="AB19" s="44">
        <f t="shared" si="9"/>
        <v>0.006104665822630262</v>
      </c>
      <c r="AC19" s="45">
        <f t="shared" si="10"/>
        <v>0.002388782278420537</v>
      </c>
      <c r="AE19" s="7"/>
      <c r="AF19" s="18" t="s">
        <v>25</v>
      </c>
      <c r="AG19" s="46">
        <f t="shared" si="11"/>
        <v>0</v>
      </c>
      <c r="AH19" s="44">
        <f t="shared" si="12"/>
        <v>0.0005308405063156749</v>
      </c>
      <c r="AI19" s="44">
        <f t="shared" si="13"/>
        <v>0</v>
      </c>
      <c r="AJ19" s="44">
        <f t="shared" si="14"/>
        <v>0.0005308405063156749</v>
      </c>
      <c r="AK19" s="44">
        <f t="shared" si="15"/>
        <v>0.1082914632883977</v>
      </c>
      <c r="AL19" s="44">
        <f t="shared" si="16"/>
        <v>0.00928970886052431</v>
      </c>
      <c r="AM19" s="45">
        <f t="shared" si="17"/>
        <v>0.06370086075788099</v>
      </c>
    </row>
    <row r="20" spans="1:39" ht="15">
      <c r="A20" s="7"/>
      <c r="B20" s="18" t="s">
        <v>0</v>
      </c>
      <c r="C20" s="21">
        <f t="shared" si="4"/>
        <v>8172</v>
      </c>
      <c r="D20" s="6">
        <v>4087</v>
      </c>
      <c r="E20" s="63" t="s">
        <v>98</v>
      </c>
      <c r="F20" s="6">
        <v>89</v>
      </c>
      <c r="G20" s="6">
        <v>133</v>
      </c>
      <c r="H20" s="6">
        <v>216</v>
      </c>
      <c r="I20" s="38">
        <v>87</v>
      </c>
      <c r="K20" s="7"/>
      <c r="L20" s="18" t="s">
        <v>0</v>
      </c>
      <c r="M20" s="21">
        <v>4</v>
      </c>
      <c r="N20" s="6">
        <v>12</v>
      </c>
      <c r="O20" s="6">
        <v>3</v>
      </c>
      <c r="P20" s="6">
        <v>25</v>
      </c>
      <c r="Q20" s="6">
        <v>1985</v>
      </c>
      <c r="R20" s="6">
        <v>200</v>
      </c>
      <c r="S20" s="38">
        <v>1331</v>
      </c>
      <c r="U20" s="7"/>
      <c r="V20" s="18" t="s">
        <v>0</v>
      </c>
      <c r="W20" s="46">
        <f t="shared" si="5"/>
        <v>2.169014308805848</v>
      </c>
      <c r="X20" s="44">
        <f t="shared" si="6"/>
        <v>1.0847725746560817</v>
      </c>
      <c r="Y20" s="70" t="s">
        <v>98</v>
      </c>
      <c r="Z20" s="44">
        <f t="shared" si="7"/>
        <v>0.023622402531047533</v>
      </c>
      <c r="AA20" s="44">
        <f t="shared" si="8"/>
        <v>0.03530089366999238</v>
      </c>
      <c r="AB20" s="44">
        <f t="shared" si="9"/>
        <v>0.05733077468209289</v>
      </c>
      <c r="AC20" s="45">
        <f t="shared" si="10"/>
        <v>0.02309156202473186</v>
      </c>
      <c r="AE20" s="7"/>
      <c r="AF20" s="18" t="s">
        <v>0</v>
      </c>
      <c r="AG20" s="46">
        <f t="shared" si="11"/>
        <v>0.0010616810126313498</v>
      </c>
      <c r="AH20" s="44">
        <f t="shared" si="12"/>
        <v>0.0031850430378940497</v>
      </c>
      <c r="AI20" s="44">
        <f t="shared" si="13"/>
        <v>0.0007962607594735124</v>
      </c>
      <c r="AJ20" s="44">
        <f t="shared" si="14"/>
        <v>0.006635506328945937</v>
      </c>
      <c r="AK20" s="44">
        <f t="shared" si="15"/>
        <v>0.5268592025183073</v>
      </c>
      <c r="AL20" s="44">
        <f t="shared" si="16"/>
        <v>0.05308405063156749</v>
      </c>
      <c r="AM20" s="45">
        <f t="shared" si="17"/>
        <v>0.3532743569530817</v>
      </c>
    </row>
    <row r="21" spans="1:39" ht="15">
      <c r="A21" s="7"/>
      <c r="B21" s="18" t="s">
        <v>1</v>
      </c>
      <c r="C21" s="21">
        <f t="shared" si="4"/>
        <v>3512</v>
      </c>
      <c r="D21" s="6">
        <v>1312</v>
      </c>
      <c r="E21" s="63" t="s">
        <v>98</v>
      </c>
      <c r="F21" s="6">
        <v>68</v>
      </c>
      <c r="G21" s="6">
        <v>105</v>
      </c>
      <c r="H21" s="6">
        <v>145</v>
      </c>
      <c r="I21" s="38">
        <v>69</v>
      </c>
      <c r="K21" s="7"/>
      <c r="L21" s="18" t="s">
        <v>1</v>
      </c>
      <c r="M21" s="21">
        <v>7</v>
      </c>
      <c r="N21" s="6">
        <v>14</v>
      </c>
      <c r="O21" s="6">
        <v>1</v>
      </c>
      <c r="P21" s="6">
        <v>19</v>
      </c>
      <c r="Q21" s="6">
        <v>1004</v>
      </c>
      <c r="R21" s="6">
        <v>155</v>
      </c>
      <c r="S21" s="38">
        <v>613</v>
      </c>
      <c r="U21" s="7"/>
      <c r="V21" s="18" t="s">
        <v>1</v>
      </c>
      <c r="W21" s="46">
        <f t="shared" si="5"/>
        <v>0.9321559290903251</v>
      </c>
      <c r="X21" s="44">
        <f t="shared" si="6"/>
        <v>0.34823137214308275</v>
      </c>
      <c r="Y21" s="70" t="s">
        <v>98</v>
      </c>
      <c r="Z21" s="44">
        <f t="shared" si="7"/>
        <v>0.018048577214732946</v>
      </c>
      <c r="AA21" s="44">
        <f t="shared" si="8"/>
        <v>0.02786912658157293</v>
      </c>
      <c r="AB21" s="44">
        <f t="shared" si="9"/>
        <v>0.03848593670788643</v>
      </c>
      <c r="AC21" s="45">
        <f t="shared" si="10"/>
        <v>0.018313997467890784</v>
      </c>
      <c r="AE21" s="7"/>
      <c r="AF21" s="18" t="s">
        <v>1</v>
      </c>
      <c r="AG21" s="46">
        <f t="shared" si="11"/>
        <v>0.0018579417721048621</v>
      </c>
      <c r="AH21" s="44">
        <f t="shared" si="12"/>
        <v>0.0037158835442097243</v>
      </c>
      <c r="AI21" s="44">
        <f t="shared" si="13"/>
        <v>0.00026542025315783746</v>
      </c>
      <c r="AJ21" s="44">
        <f t="shared" si="14"/>
        <v>0.005042984809998912</v>
      </c>
      <c r="AK21" s="44">
        <f t="shared" si="15"/>
        <v>0.26648193417046884</v>
      </c>
      <c r="AL21" s="44">
        <f t="shared" si="16"/>
        <v>0.04114013923946481</v>
      </c>
      <c r="AM21" s="45">
        <f t="shared" si="17"/>
        <v>0.16270261518575435</v>
      </c>
    </row>
    <row r="22" spans="1:39" ht="15">
      <c r="A22" s="7"/>
      <c r="B22" s="18" t="s">
        <v>2</v>
      </c>
      <c r="C22" s="21">
        <f t="shared" si="4"/>
        <v>747</v>
      </c>
      <c r="D22" s="6">
        <v>277</v>
      </c>
      <c r="E22" s="63" t="s">
        <v>98</v>
      </c>
      <c r="F22" s="6">
        <v>18</v>
      </c>
      <c r="G22" s="6">
        <v>41</v>
      </c>
      <c r="H22" s="6">
        <v>47</v>
      </c>
      <c r="I22" s="38">
        <v>22</v>
      </c>
      <c r="K22" s="7"/>
      <c r="L22" s="18" t="s">
        <v>2</v>
      </c>
      <c r="M22" s="21">
        <v>3</v>
      </c>
      <c r="N22" s="6">
        <v>2</v>
      </c>
      <c r="O22" s="6">
        <v>1</v>
      </c>
      <c r="P22" s="6">
        <v>2</v>
      </c>
      <c r="Q22" s="6">
        <v>216</v>
      </c>
      <c r="R22" s="6">
        <v>36</v>
      </c>
      <c r="S22" s="38">
        <v>82</v>
      </c>
      <c r="U22" s="7"/>
      <c r="V22" s="18" t="s">
        <v>2</v>
      </c>
      <c r="W22" s="46">
        <f t="shared" si="5"/>
        <v>0.1982689291089046</v>
      </c>
      <c r="X22" s="44">
        <f t="shared" si="6"/>
        <v>0.07352141012472098</v>
      </c>
      <c r="Y22" s="70" t="s">
        <v>98</v>
      </c>
      <c r="Z22" s="44">
        <f t="shared" si="7"/>
        <v>0.004777564556841074</v>
      </c>
      <c r="AA22" s="44">
        <f t="shared" si="8"/>
        <v>0.010882230379471336</v>
      </c>
      <c r="AB22" s="44">
        <f t="shared" si="9"/>
        <v>0.01247475189841836</v>
      </c>
      <c r="AC22" s="45">
        <f t="shared" si="10"/>
        <v>0.005839245569472424</v>
      </c>
      <c r="AE22" s="7"/>
      <c r="AF22" s="18" t="s">
        <v>2</v>
      </c>
      <c r="AG22" s="46">
        <f t="shared" si="11"/>
        <v>0.0007962607594735124</v>
      </c>
      <c r="AH22" s="44">
        <f t="shared" si="12"/>
        <v>0.0005308405063156749</v>
      </c>
      <c r="AI22" s="44">
        <f t="shared" si="13"/>
        <v>0.00026542025315783746</v>
      </c>
      <c r="AJ22" s="44">
        <f t="shared" si="14"/>
        <v>0.0005308405063156749</v>
      </c>
      <c r="AK22" s="44">
        <f t="shared" si="15"/>
        <v>0.05733077468209289</v>
      </c>
      <c r="AL22" s="44">
        <f t="shared" si="16"/>
        <v>0.009555129113682148</v>
      </c>
      <c r="AM22" s="45">
        <f t="shared" si="17"/>
        <v>0.021764460758942672</v>
      </c>
    </row>
    <row r="23" spans="1:39" ht="15">
      <c r="A23" s="7"/>
      <c r="B23" s="18" t="s">
        <v>3</v>
      </c>
      <c r="C23" s="21">
        <f t="shared" si="4"/>
        <v>478</v>
      </c>
      <c r="D23" s="6">
        <v>165</v>
      </c>
      <c r="E23" s="63" t="s">
        <v>98</v>
      </c>
      <c r="F23" s="6">
        <v>19</v>
      </c>
      <c r="G23" s="6">
        <v>54</v>
      </c>
      <c r="H23" s="6">
        <v>67</v>
      </c>
      <c r="I23" s="38">
        <v>7</v>
      </c>
      <c r="K23" s="7"/>
      <c r="L23" s="18" t="s">
        <v>3</v>
      </c>
      <c r="M23" s="21">
        <v>2</v>
      </c>
      <c r="N23" s="6">
        <v>1</v>
      </c>
      <c r="O23" s="6">
        <v>0</v>
      </c>
      <c r="P23" s="6">
        <v>4</v>
      </c>
      <c r="Q23" s="6">
        <v>102</v>
      </c>
      <c r="R23" s="6">
        <v>10</v>
      </c>
      <c r="S23" s="38">
        <v>47</v>
      </c>
      <c r="U23" s="7"/>
      <c r="V23" s="18" t="s">
        <v>3</v>
      </c>
      <c r="W23" s="46">
        <f t="shared" si="5"/>
        <v>0.1268708810094463</v>
      </c>
      <c r="X23" s="44">
        <f>D23/$C$9*100</f>
        <v>0.04379434177104318</v>
      </c>
      <c r="Y23" s="70" t="s">
        <v>98</v>
      </c>
      <c r="Z23" s="44">
        <f t="shared" si="7"/>
        <v>0.005042984809998912</v>
      </c>
      <c r="AA23" s="44">
        <f t="shared" si="8"/>
        <v>0.014332693670523223</v>
      </c>
      <c r="AB23" s="44">
        <f t="shared" si="9"/>
        <v>0.01778315696157511</v>
      </c>
      <c r="AC23" s="45">
        <f t="shared" si="10"/>
        <v>0.0018579417721048621</v>
      </c>
      <c r="AE23" s="7"/>
      <c r="AF23" s="18" t="s">
        <v>3</v>
      </c>
      <c r="AG23" s="46">
        <f t="shared" si="11"/>
        <v>0.0005308405063156749</v>
      </c>
      <c r="AH23" s="44">
        <f t="shared" si="12"/>
        <v>0.00026542025315783746</v>
      </c>
      <c r="AI23" s="44">
        <f t="shared" si="13"/>
        <v>0</v>
      </c>
      <c r="AJ23" s="44">
        <f t="shared" si="14"/>
        <v>0.0010616810126313498</v>
      </c>
      <c r="AK23" s="44">
        <f t="shared" si="15"/>
        <v>0.027072865822099425</v>
      </c>
      <c r="AL23" s="44">
        <f t="shared" si="16"/>
        <v>0.0026542025315783747</v>
      </c>
      <c r="AM23" s="45">
        <f t="shared" si="17"/>
        <v>0.01247475189841836</v>
      </c>
    </row>
    <row r="24" spans="1:39" ht="15">
      <c r="A24" s="7"/>
      <c r="B24" s="18" t="s">
        <v>4</v>
      </c>
      <c r="C24" s="21">
        <f t="shared" si="4"/>
        <v>108</v>
      </c>
      <c r="D24" s="6">
        <v>32</v>
      </c>
      <c r="E24" s="63" t="s">
        <v>98</v>
      </c>
      <c r="F24" s="6">
        <v>8</v>
      </c>
      <c r="G24" s="6">
        <v>16</v>
      </c>
      <c r="H24" s="6">
        <v>37</v>
      </c>
      <c r="I24" s="38">
        <v>4</v>
      </c>
      <c r="K24" s="7"/>
      <c r="L24" s="18" t="s">
        <v>4</v>
      </c>
      <c r="M24" s="21">
        <v>1</v>
      </c>
      <c r="N24" s="6">
        <v>4</v>
      </c>
      <c r="O24" s="6">
        <v>0</v>
      </c>
      <c r="P24" s="6">
        <v>1</v>
      </c>
      <c r="Q24" s="6">
        <v>5</v>
      </c>
      <c r="R24" s="6">
        <v>0</v>
      </c>
      <c r="S24" s="38">
        <v>0</v>
      </c>
      <c r="U24" s="7"/>
      <c r="V24" s="18" t="s">
        <v>4</v>
      </c>
      <c r="W24" s="46">
        <f t="shared" si="5"/>
        <v>0.028665387341046445</v>
      </c>
      <c r="X24" s="44">
        <f t="shared" si="6"/>
        <v>0.008493448101050799</v>
      </c>
      <c r="Y24" s="70" t="s">
        <v>98</v>
      </c>
      <c r="Z24" s="44">
        <f t="shared" si="7"/>
        <v>0.0021233620252626997</v>
      </c>
      <c r="AA24" s="44">
        <f t="shared" si="8"/>
        <v>0.004246724050525399</v>
      </c>
      <c r="AB24" s="44">
        <f t="shared" si="9"/>
        <v>0.009820549366839987</v>
      </c>
      <c r="AC24" s="45">
        <f t="shared" si="10"/>
        <v>0.0010616810126313498</v>
      </c>
      <c r="AE24" s="7"/>
      <c r="AF24" s="18" t="s">
        <v>4</v>
      </c>
      <c r="AG24" s="46">
        <f t="shared" si="11"/>
        <v>0.00026542025315783746</v>
      </c>
      <c r="AH24" s="44">
        <f t="shared" si="12"/>
        <v>0.0010616810126313498</v>
      </c>
      <c r="AI24" s="44">
        <f t="shared" si="13"/>
        <v>0</v>
      </c>
      <c r="AJ24" s="44">
        <f t="shared" si="14"/>
        <v>0.00026542025315783746</v>
      </c>
      <c r="AK24" s="44">
        <f t="shared" si="15"/>
        <v>0.0013271012657891873</v>
      </c>
      <c r="AL24" s="44">
        <f t="shared" si="16"/>
        <v>0</v>
      </c>
      <c r="AM24" s="45">
        <f t="shared" si="17"/>
        <v>0</v>
      </c>
    </row>
    <row r="25" spans="1:39" ht="15">
      <c r="A25" s="7"/>
      <c r="B25" s="18" t="s">
        <v>19</v>
      </c>
      <c r="C25" s="21">
        <f t="shared" si="4"/>
        <v>106</v>
      </c>
      <c r="D25" s="6">
        <v>23</v>
      </c>
      <c r="E25" s="63" t="s">
        <v>98</v>
      </c>
      <c r="F25" s="6">
        <v>13</v>
      </c>
      <c r="G25" s="6">
        <v>20</v>
      </c>
      <c r="H25" s="6">
        <v>41</v>
      </c>
      <c r="I25" s="38">
        <v>6</v>
      </c>
      <c r="K25" s="7"/>
      <c r="L25" s="18" t="s">
        <v>19</v>
      </c>
      <c r="M25" s="21">
        <v>0</v>
      </c>
      <c r="N25" s="6">
        <v>1</v>
      </c>
      <c r="O25" s="6">
        <v>0</v>
      </c>
      <c r="P25" s="6">
        <v>0</v>
      </c>
      <c r="Q25" s="6">
        <v>2</v>
      </c>
      <c r="R25" s="6">
        <v>0</v>
      </c>
      <c r="S25" s="38">
        <v>0</v>
      </c>
      <c r="U25" s="7"/>
      <c r="V25" s="18" t="s">
        <v>19</v>
      </c>
      <c r="W25" s="46">
        <f t="shared" si="5"/>
        <v>0.028134546834730774</v>
      </c>
      <c r="X25" s="44">
        <f t="shared" si="6"/>
        <v>0.006104665822630262</v>
      </c>
      <c r="Y25" s="70" t="s">
        <v>98</v>
      </c>
      <c r="Z25" s="44">
        <f t="shared" si="7"/>
        <v>0.003450463291051887</v>
      </c>
      <c r="AA25" s="44">
        <f t="shared" si="8"/>
        <v>0.005308405063156749</v>
      </c>
      <c r="AB25" s="44">
        <f t="shared" si="9"/>
        <v>0.010882230379471336</v>
      </c>
      <c r="AC25" s="45">
        <f t="shared" si="10"/>
        <v>0.0015925215189470248</v>
      </c>
      <c r="AE25" s="7"/>
      <c r="AF25" s="18" t="s">
        <v>19</v>
      </c>
      <c r="AG25" s="46">
        <f t="shared" si="11"/>
        <v>0</v>
      </c>
      <c r="AH25" s="44">
        <f t="shared" si="12"/>
        <v>0.00026542025315783746</v>
      </c>
      <c r="AI25" s="44">
        <f t="shared" si="13"/>
        <v>0</v>
      </c>
      <c r="AJ25" s="44">
        <f t="shared" si="14"/>
        <v>0</v>
      </c>
      <c r="AK25" s="44">
        <f t="shared" si="15"/>
        <v>0.0005308405063156749</v>
      </c>
      <c r="AL25" s="44">
        <f t="shared" si="16"/>
        <v>0</v>
      </c>
      <c r="AM25" s="45">
        <f t="shared" si="17"/>
        <v>0</v>
      </c>
    </row>
    <row r="26" spans="1:39" ht="6.75" customHeight="1">
      <c r="A26" s="7"/>
      <c r="B26" s="18"/>
      <c r="C26" s="21"/>
      <c r="D26" s="6"/>
      <c r="E26" s="6"/>
      <c r="F26" s="32"/>
      <c r="G26" s="33"/>
      <c r="H26" s="33"/>
      <c r="I26" s="37"/>
      <c r="K26" s="7"/>
      <c r="L26" s="18"/>
      <c r="M26" s="21"/>
      <c r="N26" s="6"/>
      <c r="O26" s="6"/>
      <c r="P26" s="32"/>
      <c r="Q26" s="33"/>
      <c r="R26" s="33"/>
      <c r="S26" s="37"/>
      <c r="U26" s="7"/>
      <c r="V26" s="18"/>
      <c r="W26" s="21"/>
      <c r="X26" s="6"/>
      <c r="Y26" s="6"/>
      <c r="Z26" s="32"/>
      <c r="AA26" s="33"/>
      <c r="AB26" s="33"/>
      <c r="AC26" s="37"/>
      <c r="AE26" s="7"/>
      <c r="AF26" s="18"/>
      <c r="AG26" s="21"/>
      <c r="AH26" s="6"/>
      <c r="AI26" s="6"/>
      <c r="AJ26" s="32"/>
      <c r="AK26" s="33"/>
      <c r="AL26" s="33"/>
      <c r="AM26" s="37"/>
    </row>
    <row r="27" spans="1:39" ht="16.5" customHeight="1">
      <c r="A27" s="7"/>
      <c r="B27" s="50" t="s">
        <v>10</v>
      </c>
      <c r="C27" s="21">
        <f aca="true" t="shared" si="18" ref="C27:I27">SUM(C15:C25)</f>
        <v>46233</v>
      </c>
      <c r="D27" s="6">
        <f t="shared" si="18"/>
        <v>33359</v>
      </c>
      <c r="E27" s="63" t="s">
        <v>98</v>
      </c>
      <c r="F27" s="6">
        <f t="shared" si="18"/>
        <v>350</v>
      </c>
      <c r="G27" s="6">
        <f t="shared" si="18"/>
        <v>517</v>
      </c>
      <c r="H27" s="6">
        <f t="shared" si="18"/>
        <v>803</v>
      </c>
      <c r="I27" s="38">
        <f t="shared" si="18"/>
        <v>276</v>
      </c>
      <c r="K27" s="7"/>
      <c r="L27" s="50" t="s">
        <v>10</v>
      </c>
      <c r="M27" s="21">
        <f aca="true" t="shared" si="19" ref="M27:S27">SUM(M15:M25)</f>
        <v>23</v>
      </c>
      <c r="N27" s="6">
        <f t="shared" si="19"/>
        <v>47</v>
      </c>
      <c r="O27" s="6">
        <f t="shared" si="19"/>
        <v>15</v>
      </c>
      <c r="P27" s="6">
        <f t="shared" si="19"/>
        <v>101</v>
      </c>
      <c r="Q27" s="6">
        <f t="shared" si="19"/>
        <v>6304</v>
      </c>
      <c r="R27" s="6">
        <f t="shared" si="19"/>
        <v>682</v>
      </c>
      <c r="S27" s="38">
        <f t="shared" si="19"/>
        <v>3756</v>
      </c>
      <c r="U27" s="7"/>
      <c r="V27" s="50" t="s">
        <v>10</v>
      </c>
      <c r="W27" s="46">
        <f aca="true" t="shared" si="20" ref="W27:W32">C27/$C$9*100</f>
        <v>12.2711745642463</v>
      </c>
      <c r="X27" s="44">
        <f aca="true" t="shared" si="21" ref="X27:X32">D27/$C$9*100</f>
        <v>8.8541542250923</v>
      </c>
      <c r="Y27" s="70" t="s">
        <v>98</v>
      </c>
      <c r="Z27" s="44">
        <f aca="true" t="shared" si="22" ref="Z27:Z32">F27/$C$9*100</f>
        <v>0.09289708860524311</v>
      </c>
      <c r="AA27" s="44">
        <f aca="true" t="shared" si="23" ref="AA27:AA32">G27/$C$9*100</f>
        <v>0.13722227088260197</v>
      </c>
      <c r="AB27" s="44">
        <f aca="true" t="shared" si="24" ref="AB27:AB32">H27/$C$9*100</f>
        <v>0.21313246328574348</v>
      </c>
      <c r="AC27" s="45">
        <f aca="true" t="shared" si="25" ref="AC27:AC32">I27/$C$9*100</f>
        <v>0.07325598987156313</v>
      </c>
      <c r="AE27" s="7"/>
      <c r="AF27" s="50" t="s">
        <v>10</v>
      </c>
      <c r="AG27" s="46">
        <f aca="true" t="shared" si="26" ref="AG27:AG32">M27/$C$9*100</f>
        <v>0.006104665822630262</v>
      </c>
      <c r="AH27" s="44">
        <f aca="true" t="shared" si="27" ref="AH27:AH32">N27/$C$9*100</f>
        <v>0.01247475189841836</v>
      </c>
      <c r="AI27" s="44">
        <f aca="true" t="shared" si="28" ref="AI27:AI32">O27/$C$9*100</f>
        <v>0.003981303797367562</v>
      </c>
      <c r="AJ27" s="44">
        <f aca="true" t="shared" si="29" ref="AJ27:AJ32">P27/$C$9*100</f>
        <v>0.02680744556894158</v>
      </c>
      <c r="AK27" s="44">
        <f aca="true" t="shared" si="30" ref="AK27:AK32">Q27/$C$9*100</f>
        <v>1.6732092759070074</v>
      </c>
      <c r="AL27" s="44">
        <f aca="true" t="shared" si="31" ref="AL27:AL32">R27/$C$9*100</f>
        <v>0.18101661265364513</v>
      </c>
      <c r="AM27" s="45">
        <f aca="true" t="shared" si="32" ref="AM27:AM32">S27/$C$9*100</f>
        <v>0.9969184708608376</v>
      </c>
    </row>
    <row r="28" spans="1:39" ht="16.5" customHeight="1">
      <c r="A28" s="7"/>
      <c r="B28" s="18" t="s">
        <v>11</v>
      </c>
      <c r="C28" s="21">
        <f aca="true" t="shared" si="33" ref="C28:I28">SUM(C20:C25)</f>
        <v>13123</v>
      </c>
      <c r="D28" s="6">
        <f t="shared" si="33"/>
        <v>5896</v>
      </c>
      <c r="E28" s="63" t="s">
        <v>98</v>
      </c>
      <c r="F28" s="6">
        <f t="shared" si="33"/>
        <v>215</v>
      </c>
      <c r="G28" s="6">
        <f t="shared" si="33"/>
        <v>369</v>
      </c>
      <c r="H28" s="6">
        <f t="shared" si="33"/>
        <v>553</v>
      </c>
      <c r="I28" s="38">
        <f t="shared" si="33"/>
        <v>195</v>
      </c>
      <c r="K28" s="7"/>
      <c r="L28" s="18" t="s">
        <v>11</v>
      </c>
      <c r="M28" s="21">
        <f aca="true" t="shared" si="34" ref="M28:S28">SUM(M20:M25)</f>
        <v>17</v>
      </c>
      <c r="N28" s="6">
        <f t="shared" si="34"/>
        <v>34</v>
      </c>
      <c r="O28" s="6">
        <f t="shared" si="34"/>
        <v>5</v>
      </c>
      <c r="P28" s="6">
        <f t="shared" si="34"/>
        <v>51</v>
      </c>
      <c r="Q28" s="6">
        <f t="shared" si="34"/>
        <v>3314</v>
      </c>
      <c r="R28" s="6">
        <f t="shared" si="34"/>
        <v>401</v>
      </c>
      <c r="S28" s="38">
        <f t="shared" si="34"/>
        <v>2073</v>
      </c>
      <c r="U28" s="7"/>
      <c r="V28" s="18" t="s">
        <v>11</v>
      </c>
      <c r="W28" s="46">
        <f t="shared" si="20"/>
        <v>3.483109982190301</v>
      </c>
      <c r="X28" s="44">
        <f t="shared" si="21"/>
        <v>1.5649178126186096</v>
      </c>
      <c r="Y28" s="70" t="s">
        <v>98</v>
      </c>
      <c r="Z28" s="44">
        <f t="shared" si="22"/>
        <v>0.05706535442893505</v>
      </c>
      <c r="AA28" s="44">
        <f t="shared" si="23"/>
        <v>0.09794007341524204</v>
      </c>
      <c r="AB28" s="44">
        <f t="shared" si="24"/>
        <v>0.1467773999962841</v>
      </c>
      <c r="AC28" s="45">
        <f t="shared" si="25"/>
        <v>0.0517569493657783</v>
      </c>
      <c r="AE28" s="7"/>
      <c r="AF28" s="18" t="s">
        <v>11</v>
      </c>
      <c r="AG28" s="46">
        <f t="shared" si="26"/>
        <v>0.004512144303683237</v>
      </c>
      <c r="AH28" s="44">
        <f t="shared" si="27"/>
        <v>0.009024288607366473</v>
      </c>
      <c r="AI28" s="44">
        <f t="shared" si="28"/>
        <v>0.0013271012657891873</v>
      </c>
      <c r="AJ28" s="44">
        <f t="shared" si="29"/>
        <v>0.013536432911049712</v>
      </c>
      <c r="AK28" s="44">
        <f t="shared" si="30"/>
        <v>0.8796027189650734</v>
      </c>
      <c r="AL28" s="44">
        <f t="shared" si="31"/>
        <v>0.10643352151629283</v>
      </c>
      <c r="AM28" s="45">
        <f t="shared" si="32"/>
        <v>0.550216184796197</v>
      </c>
    </row>
    <row r="29" spans="1:39" ht="16.5" customHeight="1">
      <c r="A29" s="7"/>
      <c r="B29" s="18" t="s">
        <v>12</v>
      </c>
      <c r="C29" s="21">
        <f aca="true" t="shared" si="35" ref="C29:I29">SUM(C21:C25)</f>
        <v>4951</v>
      </c>
      <c r="D29" s="6">
        <f t="shared" si="35"/>
        <v>1809</v>
      </c>
      <c r="E29" s="63" t="s">
        <v>98</v>
      </c>
      <c r="F29" s="6">
        <f t="shared" si="35"/>
        <v>126</v>
      </c>
      <c r="G29" s="6">
        <f t="shared" si="35"/>
        <v>236</v>
      </c>
      <c r="H29" s="6">
        <f t="shared" si="35"/>
        <v>337</v>
      </c>
      <c r="I29" s="38">
        <f t="shared" si="35"/>
        <v>108</v>
      </c>
      <c r="K29" s="7"/>
      <c r="L29" s="18" t="s">
        <v>12</v>
      </c>
      <c r="M29" s="21">
        <f aca="true" t="shared" si="36" ref="M29:S29">SUM(M21:M25)</f>
        <v>13</v>
      </c>
      <c r="N29" s="6">
        <f t="shared" si="36"/>
        <v>22</v>
      </c>
      <c r="O29" s="6">
        <f t="shared" si="36"/>
        <v>2</v>
      </c>
      <c r="P29" s="6">
        <f t="shared" si="36"/>
        <v>26</v>
      </c>
      <c r="Q29" s="6">
        <f t="shared" si="36"/>
        <v>1329</v>
      </c>
      <c r="R29" s="6">
        <f t="shared" si="36"/>
        <v>201</v>
      </c>
      <c r="S29" s="38">
        <f t="shared" si="36"/>
        <v>742</v>
      </c>
      <c r="U29" s="7"/>
      <c r="V29" s="18" t="s">
        <v>12</v>
      </c>
      <c r="W29" s="46">
        <f t="shared" si="20"/>
        <v>1.3140956733844533</v>
      </c>
      <c r="X29" s="44">
        <f t="shared" si="21"/>
        <v>0.48014523796252795</v>
      </c>
      <c r="Y29" s="70" t="s">
        <v>98</v>
      </c>
      <c r="Z29" s="44">
        <f t="shared" si="22"/>
        <v>0.03344295189788752</v>
      </c>
      <c r="AA29" s="44">
        <f t="shared" si="23"/>
        <v>0.06263917974524964</v>
      </c>
      <c r="AB29" s="44">
        <f t="shared" si="24"/>
        <v>0.08944662531419123</v>
      </c>
      <c r="AC29" s="45">
        <f t="shared" si="25"/>
        <v>0.028665387341046445</v>
      </c>
      <c r="AE29" s="7"/>
      <c r="AF29" s="18" t="s">
        <v>12</v>
      </c>
      <c r="AG29" s="46">
        <f t="shared" si="26"/>
        <v>0.003450463291051887</v>
      </c>
      <c r="AH29" s="44">
        <f t="shared" si="27"/>
        <v>0.005839245569472424</v>
      </c>
      <c r="AI29" s="44">
        <f t="shared" si="28"/>
        <v>0.0005308405063156749</v>
      </c>
      <c r="AJ29" s="44">
        <f t="shared" si="29"/>
        <v>0.006900926582103774</v>
      </c>
      <c r="AK29" s="44">
        <f t="shared" si="30"/>
        <v>0.352743516446766</v>
      </c>
      <c r="AL29" s="44">
        <f t="shared" si="31"/>
        <v>0.05334947088472533</v>
      </c>
      <c r="AM29" s="45">
        <f t="shared" si="32"/>
        <v>0.19694182784311542</v>
      </c>
    </row>
    <row r="30" spans="1:39" ht="16.5" customHeight="1">
      <c r="A30" s="7"/>
      <c r="B30" s="18" t="s">
        <v>13</v>
      </c>
      <c r="C30" s="21">
        <f aca="true" t="shared" si="37" ref="C30:I30">SUM(C22:C25)</f>
        <v>1439</v>
      </c>
      <c r="D30" s="6">
        <f t="shared" si="37"/>
        <v>497</v>
      </c>
      <c r="E30" s="63" t="s">
        <v>98</v>
      </c>
      <c r="F30" s="6">
        <f t="shared" si="37"/>
        <v>58</v>
      </c>
      <c r="G30" s="6">
        <f t="shared" si="37"/>
        <v>131</v>
      </c>
      <c r="H30" s="6">
        <f t="shared" si="37"/>
        <v>192</v>
      </c>
      <c r="I30" s="38">
        <f t="shared" si="37"/>
        <v>39</v>
      </c>
      <c r="K30" s="7"/>
      <c r="L30" s="18" t="s">
        <v>13</v>
      </c>
      <c r="M30" s="21">
        <f aca="true" t="shared" si="38" ref="M30:S30">SUM(M22:M25)</f>
        <v>6</v>
      </c>
      <c r="N30" s="6">
        <f t="shared" si="38"/>
        <v>8</v>
      </c>
      <c r="O30" s="6">
        <f t="shared" si="38"/>
        <v>1</v>
      </c>
      <c r="P30" s="6">
        <f t="shared" si="38"/>
        <v>7</v>
      </c>
      <c r="Q30" s="6">
        <f t="shared" si="38"/>
        <v>325</v>
      </c>
      <c r="R30" s="6">
        <f t="shared" si="38"/>
        <v>46</v>
      </c>
      <c r="S30" s="38">
        <f t="shared" si="38"/>
        <v>129</v>
      </c>
      <c r="U30" s="7"/>
      <c r="V30" s="18" t="s">
        <v>13</v>
      </c>
      <c r="W30" s="46">
        <f t="shared" si="20"/>
        <v>0.38193974429412814</v>
      </c>
      <c r="X30" s="44">
        <f t="shared" si="21"/>
        <v>0.13191386581944523</v>
      </c>
      <c r="Y30" s="70" t="s">
        <v>98</v>
      </c>
      <c r="Z30" s="44">
        <f t="shared" si="22"/>
        <v>0.015394374683154572</v>
      </c>
      <c r="AA30" s="44">
        <f t="shared" si="23"/>
        <v>0.03477005316367671</v>
      </c>
      <c r="AB30" s="44">
        <f t="shared" si="24"/>
        <v>0.050960688606304795</v>
      </c>
      <c r="AC30" s="45">
        <f t="shared" si="25"/>
        <v>0.010351389873155661</v>
      </c>
      <c r="AE30" s="7"/>
      <c r="AF30" s="18" t="s">
        <v>13</v>
      </c>
      <c r="AG30" s="46">
        <f t="shared" si="26"/>
        <v>0.0015925215189470248</v>
      </c>
      <c r="AH30" s="44">
        <f t="shared" si="27"/>
        <v>0.0021233620252626997</v>
      </c>
      <c r="AI30" s="44">
        <f t="shared" si="28"/>
        <v>0.00026542025315783746</v>
      </c>
      <c r="AJ30" s="44">
        <f t="shared" si="29"/>
        <v>0.0018579417721048621</v>
      </c>
      <c r="AK30" s="44">
        <f t="shared" si="30"/>
        <v>0.08626158227629717</v>
      </c>
      <c r="AL30" s="44">
        <f t="shared" si="31"/>
        <v>0.012209331645260524</v>
      </c>
      <c r="AM30" s="45">
        <f t="shared" si="32"/>
        <v>0.03423921265736103</v>
      </c>
    </row>
    <row r="31" spans="1:39" ht="16.5" customHeight="1">
      <c r="A31" s="7"/>
      <c r="B31" s="18" t="s">
        <v>14</v>
      </c>
      <c r="C31" s="21">
        <f aca="true" t="shared" si="39" ref="C31:I31">SUM(C23:C25)</f>
        <v>692</v>
      </c>
      <c r="D31" s="6">
        <f t="shared" si="39"/>
        <v>220</v>
      </c>
      <c r="E31" s="63" t="s">
        <v>98</v>
      </c>
      <c r="F31" s="6">
        <f t="shared" si="39"/>
        <v>40</v>
      </c>
      <c r="G31" s="6">
        <f t="shared" si="39"/>
        <v>90</v>
      </c>
      <c r="H31" s="6">
        <f t="shared" si="39"/>
        <v>145</v>
      </c>
      <c r="I31" s="38">
        <f t="shared" si="39"/>
        <v>17</v>
      </c>
      <c r="K31" s="7"/>
      <c r="L31" s="18" t="s">
        <v>14</v>
      </c>
      <c r="M31" s="21">
        <f aca="true" t="shared" si="40" ref="M31:S31">SUM(M23:M25)</f>
        <v>3</v>
      </c>
      <c r="N31" s="6">
        <f t="shared" si="40"/>
        <v>6</v>
      </c>
      <c r="O31" s="6">
        <f t="shared" si="40"/>
        <v>0</v>
      </c>
      <c r="P31" s="6">
        <f t="shared" si="40"/>
        <v>5</v>
      </c>
      <c r="Q31" s="6">
        <f t="shared" si="40"/>
        <v>109</v>
      </c>
      <c r="R31" s="6">
        <f t="shared" si="40"/>
        <v>10</v>
      </c>
      <c r="S31" s="38">
        <f t="shared" si="40"/>
        <v>47</v>
      </c>
      <c r="U31" s="7"/>
      <c r="V31" s="18" t="s">
        <v>14</v>
      </c>
      <c r="W31" s="46">
        <f t="shared" si="20"/>
        <v>0.18367081518522352</v>
      </c>
      <c r="X31" s="44">
        <f t="shared" si="21"/>
        <v>0.058392455694724246</v>
      </c>
      <c r="Y31" s="70" t="s">
        <v>98</v>
      </c>
      <c r="Z31" s="44">
        <f t="shared" si="22"/>
        <v>0.010616810126313499</v>
      </c>
      <c r="AA31" s="44">
        <f t="shared" si="23"/>
        <v>0.023887822784205374</v>
      </c>
      <c r="AB31" s="44">
        <f t="shared" si="24"/>
        <v>0.03848593670788643</v>
      </c>
      <c r="AC31" s="45">
        <f t="shared" si="25"/>
        <v>0.004512144303683237</v>
      </c>
      <c r="AE31" s="7"/>
      <c r="AF31" s="18" t="s">
        <v>14</v>
      </c>
      <c r="AG31" s="46">
        <f t="shared" si="26"/>
        <v>0.0007962607594735124</v>
      </c>
      <c r="AH31" s="44">
        <f t="shared" si="27"/>
        <v>0.0015925215189470248</v>
      </c>
      <c r="AI31" s="44">
        <f t="shared" si="28"/>
        <v>0</v>
      </c>
      <c r="AJ31" s="44">
        <f t="shared" si="29"/>
        <v>0.0013271012657891873</v>
      </c>
      <c r="AK31" s="44">
        <f t="shared" si="30"/>
        <v>0.028930807594204286</v>
      </c>
      <c r="AL31" s="44">
        <f t="shared" si="31"/>
        <v>0.0026542025315783747</v>
      </c>
      <c r="AM31" s="45">
        <f t="shared" si="32"/>
        <v>0.01247475189841836</v>
      </c>
    </row>
    <row r="32" spans="1:39" ht="16.5" customHeight="1">
      <c r="A32" s="7"/>
      <c r="B32" s="18" t="s">
        <v>15</v>
      </c>
      <c r="C32" s="21">
        <f aca="true" t="shared" si="41" ref="C32:I32">SUM(C24:C25)</f>
        <v>214</v>
      </c>
      <c r="D32" s="6">
        <f t="shared" si="41"/>
        <v>55</v>
      </c>
      <c r="E32" s="63" t="s">
        <v>98</v>
      </c>
      <c r="F32" s="6">
        <f t="shared" si="41"/>
        <v>21</v>
      </c>
      <c r="G32" s="6">
        <f t="shared" si="41"/>
        <v>36</v>
      </c>
      <c r="H32" s="6">
        <f t="shared" si="41"/>
        <v>78</v>
      </c>
      <c r="I32" s="38">
        <f t="shared" si="41"/>
        <v>10</v>
      </c>
      <c r="K32" s="7"/>
      <c r="L32" s="18" t="s">
        <v>15</v>
      </c>
      <c r="M32" s="21">
        <f aca="true" t="shared" si="42" ref="M32:S32">SUM(M24:M25)</f>
        <v>1</v>
      </c>
      <c r="N32" s="6">
        <f t="shared" si="42"/>
        <v>5</v>
      </c>
      <c r="O32" s="6">
        <f t="shared" si="42"/>
        <v>0</v>
      </c>
      <c r="P32" s="6">
        <f t="shared" si="42"/>
        <v>1</v>
      </c>
      <c r="Q32" s="6">
        <f t="shared" si="42"/>
        <v>7</v>
      </c>
      <c r="R32" s="6">
        <f t="shared" si="42"/>
        <v>0</v>
      </c>
      <c r="S32" s="38">
        <f t="shared" si="42"/>
        <v>0</v>
      </c>
      <c r="U32" s="7"/>
      <c r="V32" s="18" t="s">
        <v>15</v>
      </c>
      <c r="W32" s="46">
        <f t="shared" si="20"/>
        <v>0.056799934175777216</v>
      </c>
      <c r="X32" s="44">
        <f t="shared" si="21"/>
        <v>0.014598113923681062</v>
      </c>
      <c r="Y32" s="70" t="s">
        <v>98</v>
      </c>
      <c r="Z32" s="44">
        <f t="shared" si="22"/>
        <v>0.005573825316314587</v>
      </c>
      <c r="AA32" s="44">
        <f t="shared" si="23"/>
        <v>0.009555129113682148</v>
      </c>
      <c r="AB32" s="44">
        <f t="shared" si="24"/>
        <v>0.020702779746311323</v>
      </c>
      <c r="AC32" s="45">
        <f t="shared" si="25"/>
        <v>0.0026542025315783747</v>
      </c>
      <c r="AE32" s="7"/>
      <c r="AF32" s="18" t="s">
        <v>15</v>
      </c>
      <c r="AG32" s="46">
        <f t="shared" si="26"/>
        <v>0.00026542025315783746</v>
      </c>
      <c r="AH32" s="44">
        <f t="shared" si="27"/>
        <v>0.0013271012657891873</v>
      </c>
      <c r="AI32" s="44">
        <f t="shared" si="28"/>
        <v>0</v>
      </c>
      <c r="AJ32" s="44">
        <f t="shared" si="29"/>
        <v>0.00026542025315783746</v>
      </c>
      <c r="AK32" s="44">
        <f t="shared" si="30"/>
        <v>0.0018579417721048621</v>
      </c>
      <c r="AL32" s="44">
        <f t="shared" si="31"/>
        <v>0</v>
      </c>
      <c r="AM32" s="45">
        <f t="shared" si="32"/>
        <v>0</v>
      </c>
    </row>
    <row r="33" spans="1:39" ht="6.75" customHeight="1">
      <c r="A33" s="7"/>
      <c r="B33" s="18"/>
      <c r="C33" s="21"/>
      <c r="D33" s="6"/>
      <c r="E33" s="6"/>
      <c r="F33" s="32"/>
      <c r="G33" s="33"/>
      <c r="H33" s="33"/>
      <c r="I33" s="37"/>
      <c r="K33" s="7"/>
      <c r="L33" s="18"/>
      <c r="M33" s="21"/>
      <c r="N33" s="6"/>
      <c r="O33" s="6"/>
      <c r="P33" s="32"/>
      <c r="Q33" s="33"/>
      <c r="R33" s="33"/>
      <c r="S33" s="37"/>
      <c r="U33" s="7"/>
      <c r="V33" s="18"/>
      <c r="W33" s="21"/>
      <c r="X33" s="6"/>
      <c r="Y33" s="6"/>
      <c r="Z33" s="32"/>
      <c r="AA33" s="33"/>
      <c r="AB33" s="33"/>
      <c r="AC33" s="37"/>
      <c r="AE33" s="7"/>
      <c r="AF33" s="18"/>
      <c r="AG33" s="21"/>
      <c r="AH33" s="6"/>
      <c r="AI33" s="6"/>
      <c r="AJ33" s="32"/>
      <c r="AK33" s="33"/>
      <c r="AL33" s="33"/>
      <c r="AM33" s="37"/>
    </row>
    <row r="34" spans="1:39" ht="15" customHeight="1">
      <c r="A34" s="7"/>
      <c r="B34" s="51" t="s">
        <v>26</v>
      </c>
      <c r="C34" s="21">
        <f>SUM(D34:I34)+SUM(M34:S34)</f>
        <v>365928</v>
      </c>
      <c r="D34" s="6">
        <v>353839</v>
      </c>
      <c r="E34" s="63" t="s">
        <v>98</v>
      </c>
      <c r="F34" s="32">
        <v>548</v>
      </c>
      <c r="G34" s="75">
        <v>520</v>
      </c>
      <c r="H34" s="75">
        <v>1231</v>
      </c>
      <c r="I34" s="76">
        <v>185</v>
      </c>
      <c r="K34" s="7"/>
      <c r="L34" s="51" t="s">
        <v>26</v>
      </c>
      <c r="M34" s="21">
        <v>27</v>
      </c>
      <c r="N34" s="6">
        <v>49</v>
      </c>
      <c r="O34" s="6">
        <v>17</v>
      </c>
      <c r="P34" s="32">
        <v>173</v>
      </c>
      <c r="Q34" s="75">
        <v>5678</v>
      </c>
      <c r="R34" s="75">
        <v>547</v>
      </c>
      <c r="S34" s="76">
        <v>3114</v>
      </c>
      <c r="U34" s="7"/>
      <c r="V34" s="51" t="s">
        <v>26</v>
      </c>
      <c r="W34" s="46">
        <f aca="true" t="shared" si="43" ref="W34:AC37">C34/$C$9*100</f>
        <v>97.12470239754116</v>
      </c>
      <c r="X34" s="44">
        <f t="shared" si="43"/>
        <v>93.91603695711605</v>
      </c>
      <c r="Y34" s="70" t="s">
        <v>98</v>
      </c>
      <c r="Z34" s="44">
        <f t="shared" si="43"/>
        <v>0.14545029873049492</v>
      </c>
      <c r="AA34" s="44">
        <f t="shared" si="43"/>
        <v>0.13801853164207548</v>
      </c>
      <c r="AB34" s="44">
        <f t="shared" si="43"/>
        <v>0.32673233163729787</v>
      </c>
      <c r="AC34" s="45">
        <f t="shared" si="43"/>
        <v>0.04910274683419993</v>
      </c>
      <c r="AE34" s="7"/>
      <c r="AF34" s="51" t="s">
        <v>26</v>
      </c>
      <c r="AG34" s="46">
        <f aca="true" t="shared" si="44" ref="AG34:AM37">M34/$C$9*100</f>
        <v>0.007166346835261611</v>
      </c>
      <c r="AH34" s="44">
        <f t="shared" si="44"/>
        <v>0.013005592404734036</v>
      </c>
      <c r="AI34" s="44">
        <f t="shared" si="44"/>
        <v>0.004512144303683237</v>
      </c>
      <c r="AJ34" s="44">
        <f t="shared" si="44"/>
        <v>0.04591770379630588</v>
      </c>
      <c r="AK34" s="44">
        <f t="shared" si="44"/>
        <v>1.507056197430201</v>
      </c>
      <c r="AL34" s="44">
        <f t="shared" si="44"/>
        <v>0.1451848784773371</v>
      </c>
      <c r="AM34" s="45">
        <f t="shared" si="44"/>
        <v>0.826518668333506</v>
      </c>
    </row>
    <row r="35" spans="1:39" ht="15">
      <c r="A35" s="7"/>
      <c r="B35" s="18" t="s">
        <v>27</v>
      </c>
      <c r="C35" s="21">
        <f>SUM(D35:I35)+SUM(M35:S35)</f>
        <v>9499</v>
      </c>
      <c r="D35" s="6">
        <v>3897</v>
      </c>
      <c r="E35" s="63" t="s">
        <v>98</v>
      </c>
      <c r="F35" s="32">
        <v>134</v>
      </c>
      <c r="G35" s="75">
        <v>213</v>
      </c>
      <c r="H35" s="75">
        <v>314</v>
      </c>
      <c r="I35" s="76">
        <v>143</v>
      </c>
      <c r="K35" s="7"/>
      <c r="L35" s="18" t="s">
        <v>27</v>
      </c>
      <c r="M35" s="21">
        <v>11</v>
      </c>
      <c r="N35" s="6">
        <v>22</v>
      </c>
      <c r="O35" s="6">
        <v>3</v>
      </c>
      <c r="P35" s="32">
        <v>39</v>
      </c>
      <c r="Q35" s="75">
        <v>2681</v>
      </c>
      <c r="R35" s="75">
        <v>320</v>
      </c>
      <c r="S35" s="76">
        <v>1722</v>
      </c>
      <c r="U35" s="7"/>
      <c r="V35" s="18" t="s">
        <v>27</v>
      </c>
      <c r="W35" s="46">
        <f t="shared" si="43"/>
        <v>2.5212269847462982</v>
      </c>
      <c r="X35" s="44">
        <f t="shared" si="43"/>
        <v>1.0343427265560927</v>
      </c>
      <c r="Y35" s="70" t="s">
        <v>98</v>
      </c>
      <c r="Z35" s="44">
        <f t="shared" si="43"/>
        <v>0.03556631392315022</v>
      </c>
      <c r="AA35" s="44">
        <f t="shared" si="43"/>
        <v>0.05653451392261938</v>
      </c>
      <c r="AB35" s="44">
        <f t="shared" si="43"/>
        <v>0.08334195949156097</v>
      </c>
      <c r="AC35" s="45">
        <f t="shared" si="43"/>
        <v>0.03795509620157076</v>
      </c>
      <c r="AE35" s="7"/>
      <c r="AF35" s="18" t="s">
        <v>27</v>
      </c>
      <c r="AG35" s="46">
        <f t="shared" si="44"/>
        <v>0.002919622784736212</v>
      </c>
      <c r="AH35" s="44">
        <f t="shared" si="44"/>
        <v>0.005839245569472424</v>
      </c>
      <c r="AI35" s="44">
        <f t="shared" si="44"/>
        <v>0.0007962607594735124</v>
      </c>
      <c r="AJ35" s="44">
        <f t="shared" si="44"/>
        <v>0.010351389873155661</v>
      </c>
      <c r="AK35" s="44">
        <f t="shared" si="44"/>
        <v>0.7115916987161622</v>
      </c>
      <c r="AL35" s="44">
        <f t="shared" si="44"/>
        <v>0.08493448101050799</v>
      </c>
      <c r="AM35" s="45">
        <f t="shared" si="44"/>
        <v>0.45705367593779606</v>
      </c>
    </row>
    <row r="36" spans="1:39" ht="15">
      <c r="A36" s="7"/>
      <c r="B36" s="18" t="s">
        <v>28</v>
      </c>
      <c r="C36" s="21">
        <f>SUM(D36:I36)+SUM(M36:S36)</f>
        <v>669</v>
      </c>
      <c r="D36" s="6">
        <v>235</v>
      </c>
      <c r="E36" s="63" t="s">
        <v>98</v>
      </c>
      <c r="F36" s="32">
        <v>16</v>
      </c>
      <c r="G36" s="75">
        <v>38</v>
      </c>
      <c r="H36" s="75">
        <v>45</v>
      </c>
      <c r="I36" s="76">
        <v>20</v>
      </c>
      <c r="K36" s="7"/>
      <c r="L36" s="18" t="s">
        <v>28</v>
      </c>
      <c r="M36" s="21">
        <v>3</v>
      </c>
      <c r="N36" s="6">
        <v>2</v>
      </c>
      <c r="O36" s="6">
        <v>1</v>
      </c>
      <c r="P36" s="32">
        <v>2</v>
      </c>
      <c r="Q36" s="75">
        <v>207</v>
      </c>
      <c r="R36" s="75">
        <v>30</v>
      </c>
      <c r="S36" s="76">
        <v>70</v>
      </c>
      <c r="U36" s="7"/>
      <c r="V36" s="18" t="s">
        <v>28</v>
      </c>
      <c r="W36" s="46">
        <f t="shared" si="43"/>
        <v>0.17756614936259327</v>
      </c>
      <c r="X36" s="44">
        <f t="shared" si="43"/>
        <v>0.062373759492091806</v>
      </c>
      <c r="Y36" s="70" t="s">
        <v>98</v>
      </c>
      <c r="Z36" s="44">
        <f t="shared" si="43"/>
        <v>0.004246724050525399</v>
      </c>
      <c r="AA36" s="44">
        <f t="shared" si="43"/>
        <v>0.010085969619997824</v>
      </c>
      <c r="AB36" s="44">
        <f t="shared" si="43"/>
        <v>0.011943911392102687</v>
      </c>
      <c r="AC36" s="45">
        <f t="shared" si="43"/>
        <v>0.005308405063156749</v>
      </c>
      <c r="AE36" s="7"/>
      <c r="AF36" s="18" t="s">
        <v>28</v>
      </c>
      <c r="AG36" s="46">
        <f t="shared" si="44"/>
        <v>0.0007962607594735124</v>
      </c>
      <c r="AH36" s="44">
        <f t="shared" si="44"/>
        <v>0.0005308405063156749</v>
      </c>
      <c r="AI36" s="44">
        <f t="shared" si="44"/>
        <v>0.00026542025315783746</v>
      </c>
      <c r="AJ36" s="44">
        <f t="shared" si="44"/>
        <v>0.0005308405063156749</v>
      </c>
      <c r="AK36" s="44">
        <f t="shared" si="44"/>
        <v>0.054941992403672354</v>
      </c>
      <c r="AL36" s="44">
        <f t="shared" si="44"/>
        <v>0.007962607594735124</v>
      </c>
      <c r="AM36" s="45">
        <f t="shared" si="44"/>
        <v>0.01857941772104862</v>
      </c>
    </row>
    <row r="37" spans="2:39" ht="15">
      <c r="B37" s="19" t="s">
        <v>29</v>
      </c>
      <c r="C37" s="20">
        <f>SUM(D37:I37)+SUM(M37:S37)</f>
        <v>665</v>
      </c>
      <c r="D37" s="74">
        <v>202</v>
      </c>
      <c r="E37" s="80" t="s">
        <v>98</v>
      </c>
      <c r="F37" s="77">
        <v>38</v>
      </c>
      <c r="G37" s="78">
        <v>88</v>
      </c>
      <c r="H37" s="78">
        <v>143</v>
      </c>
      <c r="I37" s="79">
        <v>17</v>
      </c>
      <c r="L37" s="19" t="s">
        <v>29</v>
      </c>
      <c r="M37" s="20">
        <v>3</v>
      </c>
      <c r="N37" s="74">
        <v>6</v>
      </c>
      <c r="O37" s="74">
        <v>0</v>
      </c>
      <c r="P37" s="77">
        <v>5</v>
      </c>
      <c r="Q37" s="78">
        <v>106</v>
      </c>
      <c r="R37" s="78">
        <v>10</v>
      </c>
      <c r="S37" s="79">
        <v>47</v>
      </c>
      <c r="V37" s="19" t="s">
        <v>29</v>
      </c>
      <c r="W37" s="47">
        <f t="shared" si="43"/>
        <v>0.17650446834996192</v>
      </c>
      <c r="X37" s="48">
        <f t="shared" si="43"/>
        <v>0.05361489113788316</v>
      </c>
      <c r="Y37" s="71" t="s">
        <v>98</v>
      </c>
      <c r="Z37" s="48">
        <f t="shared" si="43"/>
        <v>0.010085969619997824</v>
      </c>
      <c r="AA37" s="48">
        <f t="shared" si="43"/>
        <v>0.023356982277889696</v>
      </c>
      <c r="AB37" s="48">
        <f t="shared" si="43"/>
        <v>0.03795509620157076</v>
      </c>
      <c r="AC37" s="49">
        <f t="shared" si="43"/>
        <v>0.004512144303683237</v>
      </c>
      <c r="AF37" s="19" t="s">
        <v>29</v>
      </c>
      <c r="AG37" s="47">
        <f t="shared" si="44"/>
        <v>0.0007962607594735124</v>
      </c>
      <c r="AH37" s="48">
        <f t="shared" si="44"/>
        <v>0.0015925215189470248</v>
      </c>
      <c r="AI37" s="48">
        <f t="shared" si="44"/>
        <v>0</v>
      </c>
      <c r="AJ37" s="48">
        <f t="shared" si="44"/>
        <v>0.0013271012657891873</v>
      </c>
      <c r="AK37" s="48">
        <f t="shared" si="44"/>
        <v>0.028134546834730774</v>
      </c>
      <c r="AL37" s="48">
        <f t="shared" si="44"/>
        <v>0.0026542025315783747</v>
      </c>
      <c r="AM37" s="49">
        <f t="shared" si="44"/>
        <v>0.01247475189841836</v>
      </c>
    </row>
    <row r="38" ht="6.75" customHeight="1"/>
    <row r="39" spans="2:32" ht="12" customHeight="1">
      <c r="B39" s="60" t="s">
        <v>104</v>
      </c>
      <c r="L39" s="60" t="s">
        <v>107</v>
      </c>
      <c r="V39" s="60" t="s">
        <v>116</v>
      </c>
      <c r="AF39" s="60" t="s">
        <v>114</v>
      </c>
    </row>
    <row r="40" spans="2:32" ht="12" customHeight="1">
      <c r="B40" s="73"/>
      <c r="L40" s="60" t="s">
        <v>108</v>
      </c>
      <c r="V40" s="73"/>
      <c r="AF40" s="60" t="s">
        <v>115</v>
      </c>
    </row>
    <row r="41" ht="15">
      <c r="AF41" s="65"/>
    </row>
  </sheetData>
  <sheetProtection/>
  <mergeCells count="8">
    <mergeCell ref="C5:I5"/>
    <mergeCell ref="M5:S5"/>
    <mergeCell ref="C7:I7"/>
    <mergeCell ref="M7:S7"/>
    <mergeCell ref="W5:AC5"/>
    <mergeCell ref="AG5:AM5"/>
    <mergeCell ref="W7:AC7"/>
    <mergeCell ref="AG7:AM7"/>
  </mergeCells>
  <printOptions/>
  <pageMargins left="0.5905511811023623" right="0.3937007874015748" top="0.7480314960629921" bottom="0.7480314960629921" header="0.31496062992125984" footer="0.31496062992125984"/>
  <pageSetup firstPageNumber="12" useFirstPageNumber="1" horizontalDpi="600" verticalDpi="600" orientation="portrait" paperSize="9" r:id="rId1"/>
  <headerFooter>
    <oddFooter>&amp;CIII-1-&amp;P</oddFooter>
  </headerFooter>
  <colBreaks count="1" manualBreakCount="1"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97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123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8.75" customHeight="1">
      <c r="A5" s="7"/>
      <c r="B5" s="82" t="s">
        <v>5</v>
      </c>
      <c r="C5" s="85" t="s">
        <v>41</v>
      </c>
      <c r="D5" s="86"/>
      <c r="E5" s="86"/>
      <c r="F5" s="86"/>
      <c r="G5" s="86"/>
      <c r="H5" s="86"/>
      <c r="I5" s="86"/>
      <c r="J5" s="87"/>
    </row>
    <row r="6" spans="1:10" ht="29.25" customHeight="1">
      <c r="A6" s="7"/>
      <c r="B6" s="83"/>
      <c r="C6" s="9" t="s">
        <v>20</v>
      </c>
      <c r="D6" s="41" t="s">
        <v>40</v>
      </c>
      <c r="E6" s="42" t="s">
        <v>38</v>
      </c>
      <c r="F6" s="43" t="s">
        <v>39</v>
      </c>
      <c r="G6" s="9" t="s">
        <v>20</v>
      </c>
      <c r="H6" s="41" t="s">
        <v>40</v>
      </c>
      <c r="I6" s="42" t="s">
        <v>38</v>
      </c>
      <c r="J6" s="43" t="s">
        <v>39</v>
      </c>
    </row>
    <row r="7" spans="1:10" ht="15" customHeight="1">
      <c r="A7" s="7"/>
      <c r="B7" s="84"/>
      <c r="C7" s="91" t="s">
        <v>16</v>
      </c>
      <c r="D7" s="92"/>
      <c r="E7" s="92"/>
      <c r="F7" s="93"/>
      <c r="G7" s="91" t="s">
        <v>8</v>
      </c>
      <c r="H7" s="92"/>
      <c r="I7" s="92"/>
      <c r="J7" s="93"/>
    </row>
    <row r="8" spans="1:10" ht="6.75" customHeight="1">
      <c r="A8" s="7"/>
      <c r="B8" s="18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8" t="s">
        <v>51</v>
      </c>
      <c r="C9" s="6">
        <f>SUM(C11:C25)</f>
        <v>376761</v>
      </c>
      <c r="D9" s="6">
        <f>SUM(D11:D25)</f>
        <v>371424</v>
      </c>
      <c r="E9" s="6">
        <f>SUM(E11:E25)</f>
        <v>943</v>
      </c>
      <c r="F9" s="6">
        <f>SUM(F11:F25)</f>
        <v>4394</v>
      </c>
      <c r="G9" s="2">
        <f>C9/$C$9*100</f>
        <v>100</v>
      </c>
      <c r="H9" s="2">
        <f>D9/$C$9*100</f>
        <v>98.58345210889662</v>
      </c>
      <c r="I9" s="2">
        <f>E9/$C$9*100</f>
        <v>0.2502912987278407</v>
      </c>
      <c r="J9" s="3">
        <f>F9/$C$9*100</f>
        <v>1.1662565923755377</v>
      </c>
    </row>
    <row r="10" spans="1:10" ht="6.75" customHeight="1">
      <c r="A10" s="7"/>
      <c r="B10" s="18"/>
      <c r="C10" s="6"/>
      <c r="D10" s="6"/>
      <c r="E10" s="6"/>
      <c r="F10" s="6"/>
      <c r="G10" s="2"/>
      <c r="H10" s="2"/>
      <c r="I10" s="2"/>
      <c r="J10" s="3"/>
    </row>
    <row r="11" spans="1:10" ht="15">
      <c r="A11" s="7"/>
      <c r="B11" s="18" t="s">
        <v>9</v>
      </c>
      <c r="C11" s="6">
        <f>D11+E11+F11</f>
        <v>112175</v>
      </c>
      <c r="D11" s="6">
        <v>111609</v>
      </c>
      <c r="E11" s="6">
        <v>86</v>
      </c>
      <c r="F11" s="6">
        <v>480</v>
      </c>
      <c r="G11" s="2">
        <f aca="true" t="shared" si="0" ref="G11:J25">C11/$C$9*100</f>
        <v>29.773516897980418</v>
      </c>
      <c r="H11" s="2">
        <f t="shared" si="0"/>
        <v>29.62328903469308</v>
      </c>
      <c r="I11" s="2">
        <f t="shared" si="0"/>
        <v>0.02282614177157402</v>
      </c>
      <c r="J11" s="3">
        <f t="shared" si="0"/>
        <v>0.12740172151576198</v>
      </c>
    </row>
    <row r="12" spans="1:10" ht="15">
      <c r="A12" s="7"/>
      <c r="B12" s="18">
        <v>2</v>
      </c>
      <c r="C12" s="6">
        <f aca="true" t="shared" si="1" ref="C12:C25">D12+E12+F12</f>
        <v>149343</v>
      </c>
      <c r="D12" s="6">
        <v>148252</v>
      </c>
      <c r="E12" s="6">
        <v>94</v>
      </c>
      <c r="F12" s="6">
        <v>997</v>
      </c>
      <c r="G12" s="2">
        <f t="shared" si="0"/>
        <v>39.63865686735092</v>
      </c>
      <c r="H12" s="2">
        <f t="shared" si="0"/>
        <v>39.34908337115572</v>
      </c>
      <c r="I12" s="2">
        <f t="shared" si="0"/>
        <v>0.02494950379683672</v>
      </c>
      <c r="J12" s="3">
        <f t="shared" si="0"/>
        <v>0.2646239923983639</v>
      </c>
    </row>
    <row r="13" spans="1:10" ht="15">
      <c r="A13" s="7"/>
      <c r="B13" s="18">
        <v>3</v>
      </c>
      <c r="C13" s="6">
        <f t="shared" si="1"/>
        <v>44671</v>
      </c>
      <c r="D13" s="6">
        <v>44283</v>
      </c>
      <c r="E13" s="6">
        <v>63</v>
      </c>
      <c r="F13" s="6">
        <v>325</v>
      </c>
      <c r="G13" s="2">
        <f t="shared" si="0"/>
        <v>11.856588128813756</v>
      </c>
      <c r="H13" s="2">
        <f t="shared" si="0"/>
        <v>11.753605070588517</v>
      </c>
      <c r="I13" s="2">
        <f t="shared" si="0"/>
        <v>0.01672147594894376</v>
      </c>
      <c r="J13" s="3">
        <f t="shared" si="0"/>
        <v>0.08626158227629717</v>
      </c>
    </row>
    <row r="14" spans="1:10" ht="15">
      <c r="A14" s="7"/>
      <c r="B14" s="18">
        <v>4</v>
      </c>
      <c r="C14" s="6">
        <f t="shared" si="1"/>
        <v>24339</v>
      </c>
      <c r="D14" s="6">
        <v>24012</v>
      </c>
      <c r="E14" s="6">
        <v>50</v>
      </c>
      <c r="F14" s="6">
        <v>277</v>
      </c>
      <c r="G14" s="2">
        <f t="shared" si="0"/>
        <v>6.460063541608606</v>
      </c>
      <c r="H14" s="2">
        <f t="shared" si="0"/>
        <v>6.373271118825993</v>
      </c>
      <c r="I14" s="2">
        <f t="shared" si="0"/>
        <v>0.013271012657891873</v>
      </c>
      <c r="J14" s="3">
        <f t="shared" si="0"/>
        <v>0.07352141012472098</v>
      </c>
    </row>
    <row r="15" spans="1:10" ht="15">
      <c r="A15" s="7"/>
      <c r="B15" s="18" t="s">
        <v>52</v>
      </c>
      <c r="C15" s="6">
        <f t="shared" si="1"/>
        <v>14569</v>
      </c>
      <c r="D15" s="6">
        <v>14176</v>
      </c>
      <c r="E15" s="6">
        <v>55</v>
      </c>
      <c r="F15" s="6">
        <v>338</v>
      </c>
      <c r="G15" s="2">
        <f t="shared" si="0"/>
        <v>3.866907668256534</v>
      </c>
      <c r="H15" s="2">
        <f t="shared" si="0"/>
        <v>3.7625975087655044</v>
      </c>
      <c r="I15" s="2">
        <f t="shared" si="0"/>
        <v>0.014598113923681062</v>
      </c>
      <c r="J15" s="3">
        <f t="shared" si="0"/>
        <v>0.08971204556734906</v>
      </c>
    </row>
    <row r="16" spans="1:10" ht="15">
      <c r="A16" s="7"/>
      <c r="B16" s="18" t="s">
        <v>53</v>
      </c>
      <c r="C16" s="6">
        <f t="shared" si="1"/>
        <v>8467</v>
      </c>
      <c r="D16" s="6">
        <v>8217</v>
      </c>
      <c r="E16" s="6">
        <v>43</v>
      </c>
      <c r="F16" s="6">
        <v>207</v>
      </c>
      <c r="G16" s="2">
        <f t="shared" si="0"/>
        <v>2.2473132834874097</v>
      </c>
      <c r="H16" s="2">
        <f t="shared" si="0"/>
        <v>2.1809582201979505</v>
      </c>
      <c r="I16" s="2">
        <f t="shared" si="0"/>
        <v>0.01141307088578701</v>
      </c>
      <c r="J16" s="3">
        <f t="shared" si="0"/>
        <v>0.054941992403672354</v>
      </c>
    </row>
    <row r="17" spans="1:10" ht="15">
      <c r="A17" s="7"/>
      <c r="B17" s="18" t="s">
        <v>54</v>
      </c>
      <c r="C17" s="6">
        <f t="shared" si="1"/>
        <v>5004</v>
      </c>
      <c r="D17" s="6">
        <v>4789</v>
      </c>
      <c r="E17" s="6">
        <v>33</v>
      </c>
      <c r="F17" s="6">
        <v>182</v>
      </c>
      <c r="G17" s="2">
        <f t="shared" si="0"/>
        <v>1.3281629468018186</v>
      </c>
      <c r="H17" s="2">
        <f t="shared" si="0"/>
        <v>1.2710975923728836</v>
      </c>
      <c r="I17" s="2">
        <f t="shared" si="0"/>
        <v>0.008758868354208636</v>
      </c>
      <c r="J17" s="3">
        <f t="shared" si="0"/>
        <v>0.048306486074726415</v>
      </c>
    </row>
    <row r="18" spans="1:10" ht="15">
      <c r="A18" s="7"/>
      <c r="B18" s="18" t="s">
        <v>55</v>
      </c>
      <c r="C18" s="6">
        <f t="shared" si="1"/>
        <v>3239</v>
      </c>
      <c r="D18" s="6">
        <v>3074</v>
      </c>
      <c r="E18" s="6">
        <v>32</v>
      </c>
      <c r="F18" s="6">
        <v>133</v>
      </c>
      <c r="G18" s="2">
        <f t="shared" si="0"/>
        <v>0.8596961999782357</v>
      </c>
      <c r="H18" s="2">
        <f t="shared" si="0"/>
        <v>0.8159018582071924</v>
      </c>
      <c r="I18" s="2">
        <f t="shared" si="0"/>
        <v>0.008493448101050799</v>
      </c>
      <c r="J18" s="3">
        <f t="shared" si="0"/>
        <v>0.03530089366999238</v>
      </c>
    </row>
    <row r="19" spans="1:10" ht="15">
      <c r="A19" s="7"/>
      <c r="B19" s="18" t="s">
        <v>56</v>
      </c>
      <c r="C19" s="6">
        <f t="shared" si="1"/>
        <v>1831</v>
      </c>
      <c r="D19" s="6">
        <v>1724</v>
      </c>
      <c r="E19" s="6">
        <v>21</v>
      </c>
      <c r="F19" s="6">
        <v>86</v>
      </c>
      <c r="G19" s="2">
        <f t="shared" si="0"/>
        <v>0.48598448353200036</v>
      </c>
      <c r="H19" s="2">
        <f t="shared" si="0"/>
        <v>0.4575845164441118</v>
      </c>
      <c r="I19" s="2">
        <f t="shared" si="0"/>
        <v>0.005573825316314587</v>
      </c>
      <c r="J19" s="3">
        <f t="shared" si="0"/>
        <v>0.02282614177157402</v>
      </c>
    </row>
    <row r="20" spans="1:10" ht="15">
      <c r="A20" s="7"/>
      <c r="B20" s="18" t="s">
        <v>0</v>
      </c>
      <c r="C20" s="6">
        <f t="shared" si="1"/>
        <v>8172</v>
      </c>
      <c r="D20" s="6">
        <v>7330</v>
      </c>
      <c r="E20" s="6">
        <v>164</v>
      </c>
      <c r="F20" s="6">
        <v>678</v>
      </c>
      <c r="G20" s="2">
        <f t="shared" si="0"/>
        <v>2.169014308805848</v>
      </c>
      <c r="H20" s="2">
        <f t="shared" si="0"/>
        <v>1.9455304556469484</v>
      </c>
      <c r="I20" s="2">
        <f t="shared" si="0"/>
        <v>0.043528921517885344</v>
      </c>
      <c r="J20" s="3">
        <f t="shared" si="0"/>
        <v>0.1799549316410138</v>
      </c>
    </row>
    <row r="21" spans="1:10" ht="15">
      <c r="A21" s="7"/>
      <c r="B21" s="18" t="s">
        <v>1</v>
      </c>
      <c r="C21" s="6">
        <f t="shared" si="1"/>
        <v>3512</v>
      </c>
      <c r="D21" s="6">
        <v>2895</v>
      </c>
      <c r="E21" s="6">
        <v>160</v>
      </c>
      <c r="F21" s="6">
        <v>457</v>
      </c>
      <c r="G21" s="2">
        <f t="shared" si="0"/>
        <v>0.9321559290903251</v>
      </c>
      <c r="H21" s="2">
        <f t="shared" si="0"/>
        <v>0.7683916328919395</v>
      </c>
      <c r="I21" s="2">
        <f t="shared" si="0"/>
        <v>0.042467240505253995</v>
      </c>
      <c r="J21" s="3">
        <f t="shared" si="0"/>
        <v>0.1212970556931317</v>
      </c>
    </row>
    <row r="22" spans="1:10" ht="15">
      <c r="A22" s="7"/>
      <c r="B22" s="18" t="s">
        <v>2</v>
      </c>
      <c r="C22" s="6">
        <f t="shared" si="1"/>
        <v>747</v>
      </c>
      <c r="D22" s="6">
        <v>566</v>
      </c>
      <c r="E22" s="6">
        <v>52</v>
      </c>
      <c r="F22" s="6">
        <v>129</v>
      </c>
      <c r="G22" s="2">
        <f t="shared" si="0"/>
        <v>0.1982689291089046</v>
      </c>
      <c r="H22" s="2">
        <f t="shared" si="0"/>
        <v>0.150227863287336</v>
      </c>
      <c r="I22" s="2">
        <f t="shared" si="0"/>
        <v>0.013801853164207548</v>
      </c>
      <c r="J22" s="3">
        <f t="shared" si="0"/>
        <v>0.03423921265736103</v>
      </c>
    </row>
    <row r="23" spans="1:10" ht="15">
      <c r="A23" s="7"/>
      <c r="B23" s="18" t="s">
        <v>3</v>
      </c>
      <c r="C23" s="6">
        <f t="shared" si="1"/>
        <v>478</v>
      </c>
      <c r="D23" s="6">
        <v>342</v>
      </c>
      <c r="E23" s="6">
        <v>56</v>
      </c>
      <c r="F23" s="6">
        <v>80</v>
      </c>
      <c r="G23" s="2">
        <f t="shared" si="0"/>
        <v>0.1268708810094463</v>
      </c>
      <c r="H23" s="2">
        <f t="shared" si="0"/>
        <v>0.09077372657998041</v>
      </c>
      <c r="I23" s="2">
        <f t="shared" si="0"/>
        <v>0.014863534176838897</v>
      </c>
      <c r="J23" s="3">
        <f t="shared" si="0"/>
        <v>0.021233620252626997</v>
      </c>
    </row>
    <row r="24" spans="1:10" ht="15">
      <c r="A24" s="7"/>
      <c r="B24" s="18" t="s">
        <v>4</v>
      </c>
      <c r="C24" s="6">
        <f t="shared" si="1"/>
        <v>108</v>
      </c>
      <c r="D24" s="6">
        <v>79</v>
      </c>
      <c r="E24" s="6">
        <v>17</v>
      </c>
      <c r="F24" s="6">
        <v>12</v>
      </c>
      <c r="G24" s="2">
        <f t="shared" si="0"/>
        <v>0.028665387341046445</v>
      </c>
      <c r="H24" s="2">
        <f t="shared" si="0"/>
        <v>0.02096819999946916</v>
      </c>
      <c r="I24" s="2">
        <f t="shared" si="0"/>
        <v>0.004512144303683237</v>
      </c>
      <c r="J24" s="3">
        <f t="shared" si="0"/>
        <v>0.0031850430378940497</v>
      </c>
    </row>
    <row r="25" spans="1:10" ht="15">
      <c r="A25" s="7"/>
      <c r="B25" s="18" t="s">
        <v>57</v>
      </c>
      <c r="C25" s="6">
        <f t="shared" si="1"/>
        <v>106</v>
      </c>
      <c r="D25" s="6">
        <v>76</v>
      </c>
      <c r="E25" s="6">
        <v>17</v>
      </c>
      <c r="F25" s="6">
        <v>13</v>
      </c>
      <c r="G25" s="2">
        <f t="shared" si="0"/>
        <v>0.028134546834730774</v>
      </c>
      <c r="H25" s="2">
        <f t="shared" si="0"/>
        <v>0.020171939239995648</v>
      </c>
      <c r="I25" s="2">
        <f t="shared" si="0"/>
        <v>0.004512144303683237</v>
      </c>
      <c r="J25" s="3">
        <f t="shared" si="0"/>
        <v>0.003450463291051887</v>
      </c>
    </row>
    <row r="26" spans="1:10" ht="6.75" customHeight="1">
      <c r="A26" s="7"/>
      <c r="B26" s="18"/>
      <c r="C26" s="6"/>
      <c r="D26" s="6"/>
      <c r="E26" s="6"/>
      <c r="F26" s="6"/>
      <c r="G26" s="2"/>
      <c r="H26" s="2"/>
      <c r="I26" s="2"/>
      <c r="J26" s="3"/>
    </row>
    <row r="27" spans="1:10" ht="16.5" customHeight="1">
      <c r="A27" s="7"/>
      <c r="B27" s="50" t="s">
        <v>10</v>
      </c>
      <c r="C27" s="6">
        <f>SUM(C15:C25)</f>
        <v>46233</v>
      </c>
      <c r="D27" s="6">
        <f>SUM(D15:D25)</f>
        <v>43268</v>
      </c>
      <c r="E27" s="6">
        <f>SUM(E15:E25)</f>
        <v>650</v>
      </c>
      <c r="F27" s="6">
        <f>SUM(F15:F25)</f>
        <v>2315</v>
      </c>
      <c r="G27" s="2">
        <f aca="true" t="shared" si="2" ref="G27:J32">C27/$C$9*100</f>
        <v>12.2711745642463</v>
      </c>
      <c r="H27" s="2">
        <f t="shared" si="2"/>
        <v>11.484203513633311</v>
      </c>
      <c r="I27" s="2">
        <f t="shared" si="2"/>
        <v>0.17252316455259434</v>
      </c>
      <c r="J27" s="3">
        <f t="shared" si="2"/>
        <v>0.6144478860603937</v>
      </c>
    </row>
    <row r="28" spans="1:10" ht="16.5" customHeight="1">
      <c r="A28" s="7"/>
      <c r="B28" s="18" t="s">
        <v>11</v>
      </c>
      <c r="C28" s="6">
        <f>SUM(C20:C25)</f>
        <v>13123</v>
      </c>
      <c r="D28" s="6">
        <f>SUM(D20:D25)</f>
        <v>11288</v>
      </c>
      <c r="E28" s="6">
        <f>SUM(E20:E25)</f>
        <v>466</v>
      </c>
      <c r="F28" s="6">
        <f>SUM(F20:F25)</f>
        <v>1369</v>
      </c>
      <c r="G28" s="2">
        <f t="shared" si="2"/>
        <v>3.483109982190301</v>
      </c>
      <c r="H28" s="2">
        <f t="shared" si="2"/>
        <v>2.9960638176456693</v>
      </c>
      <c r="I28" s="2">
        <f t="shared" si="2"/>
        <v>0.12368583797155226</v>
      </c>
      <c r="J28" s="3">
        <f t="shared" si="2"/>
        <v>0.3633603265730795</v>
      </c>
    </row>
    <row r="29" spans="1:10" ht="16.5" customHeight="1">
      <c r="A29" s="7"/>
      <c r="B29" s="18" t="s">
        <v>12</v>
      </c>
      <c r="C29" s="6">
        <f>SUM(C21:C25)</f>
        <v>4951</v>
      </c>
      <c r="D29" s="6">
        <f>SUM(D21:D25)</f>
        <v>3958</v>
      </c>
      <c r="E29" s="6">
        <f>SUM(E21:E25)</f>
        <v>302</v>
      </c>
      <c r="F29" s="6">
        <f>SUM(F21:F25)</f>
        <v>691</v>
      </c>
      <c r="G29" s="2">
        <f t="shared" si="2"/>
        <v>1.3140956733844533</v>
      </c>
      <c r="H29" s="2">
        <f t="shared" si="2"/>
        <v>1.0505333619987205</v>
      </c>
      <c r="I29" s="2">
        <f t="shared" si="2"/>
        <v>0.08015691645366692</v>
      </c>
      <c r="J29" s="3">
        <f t="shared" si="2"/>
        <v>0.18340539493206567</v>
      </c>
    </row>
    <row r="30" spans="1:10" ht="16.5" customHeight="1">
      <c r="A30" s="7"/>
      <c r="B30" s="18" t="s">
        <v>13</v>
      </c>
      <c r="C30" s="6">
        <f>SUM(C22:C25)</f>
        <v>1439</v>
      </c>
      <c r="D30" s="6">
        <f>SUM(D22:D25)</f>
        <v>1063</v>
      </c>
      <c r="E30" s="6">
        <f>SUM(E22:E25)</f>
        <v>142</v>
      </c>
      <c r="F30" s="6">
        <f>SUM(F22:F25)</f>
        <v>234</v>
      </c>
      <c r="G30" s="2">
        <f t="shared" si="2"/>
        <v>0.38193974429412814</v>
      </c>
      <c r="H30" s="2">
        <f t="shared" si="2"/>
        <v>0.28214172910678126</v>
      </c>
      <c r="I30" s="2">
        <f t="shared" si="2"/>
        <v>0.037689675948412917</v>
      </c>
      <c r="J30" s="3">
        <f t="shared" si="2"/>
        <v>0.06210833923893397</v>
      </c>
    </row>
    <row r="31" spans="1:10" ht="16.5" customHeight="1">
      <c r="A31" s="7"/>
      <c r="B31" s="18" t="s">
        <v>14</v>
      </c>
      <c r="C31" s="6">
        <f>SUM(C23:C25)</f>
        <v>692</v>
      </c>
      <c r="D31" s="6">
        <f>SUM(D23:D25)</f>
        <v>497</v>
      </c>
      <c r="E31" s="6">
        <f>SUM(E23:E25)</f>
        <v>90</v>
      </c>
      <c r="F31" s="6">
        <f>SUM(F23:F25)</f>
        <v>105</v>
      </c>
      <c r="G31" s="2">
        <f t="shared" si="2"/>
        <v>0.18367081518522352</v>
      </c>
      <c r="H31" s="2">
        <f t="shared" si="2"/>
        <v>0.13191386581944523</v>
      </c>
      <c r="I31" s="2">
        <f t="shared" si="2"/>
        <v>0.023887822784205374</v>
      </c>
      <c r="J31" s="3">
        <f t="shared" si="2"/>
        <v>0.02786912658157293</v>
      </c>
    </row>
    <row r="32" spans="1:10" ht="16.5" customHeight="1">
      <c r="A32" s="7"/>
      <c r="B32" s="18" t="s">
        <v>15</v>
      </c>
      <c r="C32" s="21">
        <f>SUM(C24:C25)</f>
        <v>214</v>
      </c>
      <c r="D32" s="6">
        <f>SUM(D24:D25)</f>
        <v>155</v>
      </c>
      <c r="E32" s="6">
        <f>SUM(E24:E25)</f>
        <v>34</v>
      </c>
      <c r="F32" s="6">
        <f>SUM(F24:F25)</f>
        <v>25</v>
      </c>
      <c r="G32" s="2">
        <f t="shared" si="2"/>
        <v>0.056799934175777216</v>
      </c>
      <c r="H32" s="2">
        <f t="shared" si="2"/>
        <v>0.04114013923946481</v>
      </c>
      <c r="I32" s="2">
        <f t="shared" si="2"/>
        <v>0.009024288607366473</v>
      </c>
      <c r="J32" s="3">
        <f t="shared" si="2"/>
        <v>0.006635506328945937</v>
      </c>
    </row>
    <row r="33" spans="1:10" ht="6.75" customHeight="1">
      <c r="A33" s="7"/>
      <c r="B33" s="18"/>
      <c r="C33" s="6"/>
      <c r="D33" s="6"/>
      <c r="E33" s="6"/>
      <c r="F33" s="6"/>
      <c r="G33" s="2"/>
      <c r="H33" s="2"/>
      <c r="I33" s="2"/>
      <c r="J33" s="3"/>
    </row>
    <row r="34" spans="1:10" ht="15" customHeight="1">
      <c r="A34" s="7"/>
      <c r="B34" s="51" t="s">
        <v>58</v>
      </c>
      <c r="C34" s="6">
        <f>D34+E34+F34</f>
        <v>365928</v>
      </c>
      <c r="D34" s="6">
        <v>362241</v>
      </c>
      <c r="E34" s="6">
        <v>520</v>
      </c>
      <c r="F34" s="6">
        <v>3167</v>
      </c>
      <c r="G34" s="2">
        <f aca="true" t="shared" si="3" ref="G34:J37">C34/$C$9*100</f>
        <v>97.12470239754116</v>
      </c>
      <c r="H34" s="2">
        <f t="shared" si="3"/>
        <v>96.1460979241482</v>
      </c>
      <c r="I34" s="2">
        <f t="shared" si="3"/>
        <v>0.13801853164207548</v>
      </c>
      <c r="J34" s="3">
        <f t="shared" si="3"/>
        <v>0.8405859417508713</v>
      </c>
    </row>
    <row r="35" spans="1:10" ht="15">
      <c r="A35" s="7"/>
      <c r="B35" s="18" t="s">
        <v>59</v>
      </c>
      <c r="C35" s="6">
        <f>D35+E35+F35</f>
        <v>9499</v>
      </c>
      <c r="D35" s="6">
        <v>8202</v>
      </c>
      <c r="E35" s="6">
        <v>288</v>
      </c>
      <c r="F35" s="6">
        <v>1009</v>
      </c>
      <c r="G35" s="2">
        <f t="shared" si="3"/>
        <v>2.5212269847462982</v>
      </c>
      <c r="H35" s="2">
        <f t="shared" si="3"/>
        <v>2.1769769164005828</v>
      </c>
      <c r="I35" s="2">
        <f t="shared" si="3"/>
        <v>0.07644103290945718</v>
      </c>
      <c r="J35" s="3">
        <f t="shared" si="3"/>
        <v>0.267809035436258</v>
      </c>
    </row>
    <row r="36" spans="1:10" ht="15">
      <c r="A36" s="7"/>
      <c r="B36" s="18" t="s">
        <v>60</v>
      </c>
      <c r="C36" s="6">
        <f>D36+E36+F36</f>
        <v>669</v>
      </c>
      <c r="D36" s="6">
        <v>508</v>
      </c>
      <c r="E36" s="6">
        <v>47</v>
      </c>
      <c r="F36" s="6">
        <v>114</v>
      </c>
      <c r="G36" s="2">
        <f t="shared" si="3"/>
        <v>0.17756614936259327</v>
      </c>
      <c r="H36" s="2">
        <f t="shared" si="3"/>
        <v>0.13483348860418143</v>
      </c>
      <c r="I36" s="2">
        <f t="shared" si="3"/>
        <v>0.01247475189841836</v>
      </c>
      <c r="J36" s="3">
        <f t="shared" si="3"/>
        <v>0.030257908859993472</v>
      </c>
    </row>
    <row r="37" spans="2:10" ht="15">
      <c r="B37" s="19" t="s">
        <v>61</v>
      </c>
      <c r="C37" s="20">
        <f>D37+E37+F37</f>
        <v>665</v>
      </c>
      <c r="D37" s="74">
        <v>473</v>
      </c>
      <c r="E37" s="74">
        <v>88</v>
      </c>
      <c r="F37" s="74">
        <v>104</v>
      </c>
      <c r="G37" s="4">
        <f t="shared" si="3"/>
        <v>0.17650446834996192</v>
      </c>
      <c r="H37" s="4">
        <f t="shared" si="3"/>
        <v>0.12554377974365713</v>
      </c>
      <c r="I37" s="4">
        <f t="shared" si="3"/>
        <v>0.023356982277889696</v>
      </c>
      <c r="J37" s="5">
        <f t="shared" si="3"/>
        <v>0.027603706328415096</v>
      </c>
    </row>
    <row r="39" ht="15">
      <c r="B39" s="65"/>
    </row>
    <row r="40" ht="12.75">
      <c r="C40" s="39"/>
    </row>
  </sheetData>
  <sheetProtection/>
  <mergeCells count="4">
    <mergeCell ref="B5:B7"/>
    <mergeCell ref="C7:F7"/>
    <mergeCell ref="G7:J7"/>
    <mergeCell ref="C5:J5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&amp;CIII-1-14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2014-12-08T02:21:47Z</cp:lastPrinted>
  <dcterms:created xsi:type="dcterms:W3CDTF">2009-05-05T14:52:36Z</dcterms:created>
  <dcterms:modified xsi:type="dcterms:W3CDTF">2015-01-14T01:27:40Z</dcterms:modified>
  <cp:category/>
  <cp:version/>
  <cp:contentType/>
  <cp:contentStatus/>
</cp:coreProperties>
</file>