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28-1-1" sheetId="1" r:id="rId1"/>
    <sheet name="Table 28-1-2" sheetId="2" r:id="rId2"/>
    <sheet name="Table 28-2-1" sheetId="3" r:id="rId3"/>
    <sheet name="Table 28-2-2" sheetId="4" r:id="rId4"/>
    <sheet name="Table 28-3-1" sheetId="5" r:id="rId5"/>
    <sheet name="Table 28-3-2" sheetId="6" r:id="rId6"/>
  </sheets>
  <definedNames>
    <definedName name="_xlnm.Print_Area" localSheetId="0">'Table 28-1-1'!$O$1:$T$31</definedName>
    <definedName name="_xlnm.Print_Area" localSheetId="1">'Table 28-1-2'!$I$1:$N$32</definedName>
    <definedName name="_xlnm.Print_Area" localSheetId="2">'Table 28-2-1'!$AD$1:$AH$35</definedName>
    <definedName name="_xlnm.Print_Area" localSheetId="3">'Table 28-2-2'!$H$1:$M$35</definedName>
    <definedName name="_xlnm.Print_Area" localSheetId="4">'Table 28-3-1'!$AD$1:$AH$35</definedName>
    <definedName name="_xlnm.Print_Area" localSheetId="5">'Table 28-3-2'!$I$1:$N$35</definedName>
  </definedNames>
  <calcPr fullCalcOnLoad="1"/>
</workbook>
</file>

<file path=xl/sharedStrings.xml><?xml version="1.0" encoding="utf-8"?>
<sst xmlns="http://schemas.openxmlformats.org/spreadsheetml/2006/main" count="924" uniqueCount="152">
  <si>
    <t>Male</t>
  </si>
  <si>
    <t>Female</t>
  </si>
  <si>
    <t>(%)</t>
  </si>
  <si>
    <t>Sex of Representative</t>
  </si>
  <si>
    <t>Both Sexes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</si>
  <si>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</si>
  <si>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</si>
  <si>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</si>
  <si>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</si>
  <si>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</si>
  <si>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</si>
  <si>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</si>
  <si>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</si>
  <si>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</si>
  <si>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</si>
  <si>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</si>
  <si>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</si>
  <si>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</si>
  <si>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</si>
  <si>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</si>
  <si>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</si>
  <si>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</si>
  <si>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</si>
  <si>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</si>
  <si>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</si>
  <si>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</si>
  <si>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</si>
  <si>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</si>
  <si>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</si>
  <si>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</si>
  <si>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</si>
  <si>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</si>
  <si>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</si>
  <si>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</si>
  <si>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</si>
  <si>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</si>
  <si>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</si>
  <si>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</si>
  <si>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</si>
  <si>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</si>
  <si>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Section of ISIC Rev.4  1)</t>
  </si>
  <si>
    <t xml:space="preserve">1) ISIC stands for International Standard Industrial Classification.  </t>
  </si>
  <si>
    <t xml:space="preserve">Table 28-1-1. Annual Profit and Loss by Section of Industrial Classification </t>
  </si>
  <si>
    <t xml:space="preserve">Table 28-1-2. Percent Distribution of Annual Profit and Loss by Section of Industrial </t>
  </si>
  <si>
    <t xml:space="preserve">Table 28-3-1. Annual Profit and Loss per Person Engaged by Section of Industrial </t>
  </si>
  <si>
    <t xml:space="preserve">* Annual Profit and Loss = Annual Sales - Annual Expenses </t>
  </si>
  <si>
    <t xml:space="preserve">                    and Sex of Representative  - Cambodia (2011)</t>
  </si>
  <si>
    <t>Section of ISIC Rev.4  1)</t>
  </si>
  <si>
    <t>Sex of Representative</t>
  </si>
  <si>
    <t>Both Sexes</t>
  </si>
  <si>
    <t>Total  2)</t>
  </si>
  <si>
    <t>Mining and quarrying</t>
  </si>
  <si>
    <t>Manufacturing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</si>
  <si>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</si>
  <si>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</si>
  <si>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</si>
  <si>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</si>
  <si>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</si>
  <si>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</si>
  <si>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</si>
  <si>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</si>
  <si>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</si>
  <si>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2) Establishments which belong to Section A, O, T, and U of ISIC Rev.4 were not surveyed.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</si>
  <si>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</si>
  <si>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</si>
  <si>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</si>
  <si>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</si>
  <si>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</si>
  <si>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</si>
  <si>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</si>
  <si>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* The formula for calculating Annual Sales per Person Engaged is as follows:</t>
  </si>
  <si>
    <t>* The formula for calculating Annual Expenses per Person Engaged is as follows:</t>
  </si>
  <si>
    <t>2) Establishments which belong to Section A, O, T, and U of ISIC Rev.4 were not surveyed.</t>
  </si>
  <si>
    <t xml:space="preserve">              and Sex of Representative  - Cambodia (2011)</t>
  </si>
  <si>
    <t xml:space="preserve">              Classification and Sex of Representative - Cambodia (2011)</t>
  </si>
  <si>
    <t xml:space="preserve">                    and Sex of Representative - Cambodia (2011)</t>
  </si>
  <si>
    <t xml:space="preserve">* Annual Profit and Loss = Annual Sales - Annual Expenses </t>
  </si>
  <si>
    <t xml:space="preserve">              of Industrial Classification and Sex of Representative - Cambodia (2011)</t>
  </si>
  <si>
    <t>* The formula for calculating Annual Profit and Loss per Person Engaged is as follows:</t>
  </si>
  <si>
    <t>(USD / entity)</t>
  </si>
  <si>
    <t xml:space="preserve">   Annual Sales per Person Engaged = Annual Sales/ Number of Persons Engaged </t>
  </si>
  <si>
    <t xml:space="preserve">  Annual Expenses per Person Engaged = Total Annual Expenses/ Number of Persons Engaged </t>
  </si>
  <si>
    <t xml:space="preserve">   Annual Profit and Loss per Person Engaged = Annual Profit and Loss/ Number of Persons Engaged </t>
  </si>
  <si>
    <t xml:space="preserve">Annual Profit and Loss per Person Engaged = Annual Profit and Loss/ Number of Persons Engaged </t>
  </si>
  <si>
    <t xml:space="preserve">Table 28-1-1. Annual Profit and Loss by Section of Industrial Classification </t>
  </si>
  <si>
    <t>Section of ISIC Rev.4  1)</t>
  </si>
  <si>
    <t>Sex of Representative</t>
  </si>
  <si>
    <t>Both Sexes</t>
  </si>
  <si>
    <t>(USD)</t>
  </si>
  <si>
    <t>(million USD)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</si>
  <si>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</si>
  <si>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</si>
  <si>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</si>
  <si>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</si>
  <si>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</si>
  <si>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</si>
  <si>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</si>
  <si>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</si>
  <si>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</si>
  <si>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</si>
  <si>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</si>
  <si>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</si>
  <si>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</si>
  <si>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</si>
  <si>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</si>
  <si>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</si>
  <si>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</si>
  <si>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</si>
  <si>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 xml:space="preserve">                    Classification and Sex of Representative - Cambodia (2011)</t>
  </si>
  <si>
    <r>
      <t>(USD /</t>
    </r>
    <r>
      <rPr>
        <sz val="10"/>
        <rFont val="Arial Unicode MS"/>
        <family val="3"/>
      </rPr>
      <t xml:space="preserve"> entity</t>
    </r>
    <r>
      <rPr>
        <sz val="10"/>
        <rFont val="Arial Unicode MS"/>
        <family val="3"/>
      </rPr>
      <t>)</t>
    </r>
  </si>
  <si>
    <r>
      <t xml:space="preserve">* The formula for calculating Annual Sales per </t>
    </r>
    <r>
      <rPr>
        <i/>
        <sz val="10"/>
        <rFont val="Arial Unicode MS"/>
        <family val="3"/>
      </rPr>
      <t>Entityis</t>
    </r>
    <r>
      <rPr>
        <i/>
        <sz val="10"/>
        <rFont val="Arial Unicode MS"/>
        <family val="3"/>
      </rPr>
      <t xml:space="preserve"> as follows:</t>
    </r>
  </si>
  <si>
    <r>
      <t xml:space="preserve">* The formula for calculating Annual Expenses per </t>
    </r>
    <r>
      <rPr>
        <i/>
        <sz val="10"/>
        <rFont val="Arial Unicode MS"/>
        <family val="3"/>
      </rPr>
      <t xml:space="preserve">Entity </t>
    </r>
    <r>
      <rPr>
        <i/>
        <sz val="10"/>
        <rFont val="Arial Unicode MS"/>
        <family val="3"/>
      </rPr>
      <t>is as follows:</t>
    </r>
  </si>
  <si>
    <r>
      <t xml:space="preserve">   Annual Sales per </t>
    </r>
    <r>
      <rPr>
        <i/>
        <sz val="10"/>
        <rFont val="Arial Unicode MS"/>
        <family val="3"/>
      </rPr>
      <t xml:space="preserve">Entity </t>
    </r>
    <r>
      <rPr>
        <i/>
        <sz val="10"/>
        <rFont val="Arial Unicode MS"/>
        <family val="3"/>
      </rPr>
      <t xml:space="preserve">= Annual Sales/ Number of </t>
    </r>
    <r>
      <rPr>
        <i/>
        <sz val="10"/>
        <rFont val="Arial Unicode MS"/>
        <family val="3"/>
      </rPr>
      <t>Entities</t>
    </r>
  </si>
  <si>
    <r>
      <t xml:space="preserve">   Annual Expenses per </t>
    </r>
    <r>
      <rPr>
        <i/>
        <sz val="10"/>
        <rFont val="Arial Unicode MS"/>
        <family val="3"/>
      </rPr>
      <t>Entity</t>
    </r>
    <r>
      <rPr>
        <i/>
        <sz val="10"/>
        <rFont val="Arial Unicode MS"/>
        <family val="3"/>
      </rPr>
      <t xml:space="preserve"> = Annual Expenses/ Number of </t>
    </r>
    <r>
      <rPr>
        <i/>
        <sz val="10"/>
        <rFont val="Arial Unicode MS"/>
        <family val="3"/>
      </rPr>
      <t>Entities.</t>
    </r>
  </si>
  <si>
    <r>
      <t xml:space="preserve">* The formula for calculating Annual Profit and Loss per </t>
    </r>
    <r>
      <rPr>
        <i/>
        <sz val="10"/>
        <rFont val="Arial Unicode MS"/>
        <family val="3"/>
      </rPr>
      <t>Entity</t>
    </r>
    <r>
      <rPr>
        <i/>
        <sz val="10"/>
        <rFont val="Arial Unicode MS"/>
        <family val="3"/>
      </rPr>
      <t>is as follows:</t>
    </r>
  </si>
  <si>
    <r>
      <t xml:space="preserve">  Annual Profit and Loss per </t>
    </r>
    <r>
      <rPr>
        <i/>
        <sz val="10"/>
        <rFont val="Arial Unicode MS"/>
        <family val="3"/>
      </rPr>
      <t>Entity</t>
    </r>
    <r>
      <rPr>
        <i/>
        <sz val="10"/>
        <rFont val="Arial Unicode MS"/>
        <family val="3"/>
      </rPr>
      <t xml:space="preserve"> = Annual Profit and Loss/ Number of </t>
    </r>
    <r>
      <rPr>
        <i/>
        <sz val="10"/>
        <rFont val="Arial Unicode MS"/>
        <family val="3"/>
      </rPr>
      <t>Entities.</t>
    </r>
  </si>
  <si>
    <t>(proportion to average)</t>
  </si>
  <si>
    <t xml:space="preserve">Table 28-3-1. Annual Profit and Loss per Person Engaged by Section of Industrial </t>
  </si>
  <si>
    <t>(USD / person engaged)</t>
  </si>
  <si>
    <t xml:space="preserve">Table 28-3-2. Proportion to Average Annual Profit and Loss per Person Engaged by Section </t>
  </si>
  <si>
    <t>* The entities with no sale, sales not reported, and no expenses and expenses not reported are excluded from</t>
  </si>
  <si>
    <t xml:space="preserve">   calculation of "Annual Profit and Loss per Entity".</t>
  </si>
  <si>
    <t xml:space="preserve">   from calculation of "Annual Profit and Loss per Entity".</t>
  </si>
  <si>
    <t xml:space="preserve">* The Entities with No sale, Sales not reported, and No expenses and Expenses not reported are excluded </t>
  </si>
  <si>
    <r>
      <t xml:space="preserve">Number of </t>
    </r>
    <r>
      <rPr>
        <sz val="10"/>
        <rFont val="Arial Unicode MS"/>
        <family val="3"/>
      </rPr>
      <t>Entity</t>
    </r>
    <r>
      <rPr>
        <sz val="10"/>
        <rFont val="Arial Unicode MS"/>
        <family val="3"/>
      </rPr>
      <t xml:space="preserve"> by Section of Industrial Classification and Sex of</t>
    </r>
  </si>
  <si>
    <t>Representative - Cambodia (2011)</t>
  </si>
  <si>
    <r>
      <t xml:space="preserve">Table 28-2-1. Annual Profit and Loss per </t>
    </r>
    <r>
      <rPr>
        <sz val="10"/>
        <rFont val="Arial Unicode MS"/>
        <family val="3"/>
      </rPr>
      <t>Entity</t>
    </r>
    <r>
      <rPr>
        <sz val="10"/>
        <rFont val="Arial Unicode MS"/>
        <family val="3"/>
      </rPr>
      <t xml:space="preserve"> by Section of Industrial Classification</t>
    </r>
  </si>
  <si>
    <t xml:space="preserve">              and Sex of Representative - Cambodia (2011)</t>
  </si>
  <si>
    <t xml:space="preserve">              Industrial Classification and Sex of Representative - Cambodia (2011)</t>
  </si>
  <si>
    <r>
      <t xml:space="preserve">Table 28-2-2. Proportion to Average Annual Profit and Loss per </t>
    </r>
    <r>
      <rPr>
        <sz val="10"/>
        <rFont val="Arial Unicode MS"/>
        <family val="3"/>
      </rPr>
      <t>Entity</t>
    </r>
    <r>
      <rPr>
        <sz val="10"/>
        <rFont val="Arial Unicode MS"/>
        <family val="3"/>
      </rPr>
      <t xml:space="preserve"> by Section of </t>
    </r>
  </si>
  <si>
    <t>* The Persons Engaged of those Entities with No sale, Sales not reported, and No expenses and</t>
  </si>
  <si>
    <t xml:space="preserve">  Expenses not reported are excluded  from calculation of "Annual Profit and Loss per Person Engaged".</t>
  </si>
  <si>
    <t xml:space="preserve">Number of Persons Engaged by Section of Industrial Classification and </t>
  </si>
  <si>
    <t>Sex of Representative - Cambodia (2011)</t>
  </si>
  <si>
    <t xml:space="preserve">   Expenses not reported are excluded  from calculation of "Annual Profit and Loss per Person Engaged".</t>
  </si>
  <si>
    <t xml:space="preserve">* The Persons Engaged of those Entities with No sale, Sales not reported, and No expenses  and </t>
  </si>
  <si>
    <t xml:space="preserve">Table 22-1-1. Annual Sales* by Section of Industrial Classification </t>
  </si>
  <si>
    <t xml:space="preserve">Table 25-1-1. Annual Expenses* by Section of Industrial Classification </t>
  </si>
  <si>
    <r>
      <t xml:space="preserve">Table 22-2-1b. Annual Sales </t>
    </r>
    <r>
      <rPr>
        <sz val="10"/>
        <rFont val="Arial"/>
        <family val="2"/>
      </rPr>
      <t xml:space="preserve">by Section of Industrial Classification </t>
    </r>
  </si>
  <si>
    <t xml:space="preserve">Table 25-2-1b. Annual Expenses by Section of Industrial Classification </t>
  </si>
  <si>
    <t xml:space="preserve">Table 28-2-1b. Annual Profit and Loss by Section of Industrial </t>
  </si>
  <si>
    <r>
      <t>(USD</t>
    </r>
    <r>
      <rPr>
        <sz val="10"/>
        <rFont val="Arial Unicode MS"/>
        <family val="3"/>
      </rPr>
      <t>)</t>
    </r>
  </si>
  <si>
    <r>
      <t>(</t>
    </r>
    <r>
      <rPr>
        <sz val="10"/>
        <rFont val="Arial Unicode MS"/>
        <family val="3"/>
      </rPr>
      <t>entity</t>
    </r>
    <r>
      <rPr>
        <sz val="10"/>
        <rFont val="Arial Unicode MS"/>
        <family val="3"/>
      </rPr>
      <t>)</t>
    </r>
  </si>
  <si>
    <t xml:space="preserve">Table 28-2-1. Annual Profit and Loss per Entity by Section of Industrial </t>
  </si>
  <si>
    <t>* The formula for calculating Annual Profit and Loss per Entityis as follows:</t>
  </si>
  <si>
    <t xml:space="preserve">  Annual Profit and Loss per Entity = Annual Profit and Loss/ Number of Entities.</t>
  </si>
  <si>
    <t xml:space="preserve">Table 22-3-1b. Annual Sales by Section of Industrial Classification </t>
  </si>
  <si>
    <t xml:space="preserve">Table 25-3-1b. Annual Expenses by Section of Industrial Classification </t>
  </si>
  <si>
    <t xml:space="preserve">               and Sex of Representative - Cambodia (2011)</t>
  </si>
  <si>
    <t xml:space="preserve">Table 28-3-1b. Annual Profit and Loss by Section of Industrial </t>
  </si>
  <si>
    <t>(persons engaged)</t>
  </si>
  <si>
    <t xml:space="preserve">             and Sex of Representative  - Cambodia (2011)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</si>
</sst>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</numFmts>
  <fonts count="46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i/>
      <sz val="10"/>
      <name val="Arial Unicode MS"/>
      <family val="3"/>
    </font>
    <font>
      <i/>
      <sz val="9"/>
      <name val="Arial Unicode MS"/>
      <family val="3"/>
    </font>
    <font>
      <sz val="9"/>
      <name val="Arial Unicode MS"/>
      <family val="3"/>
    </font>
    <font>
      <sz val="9"/>
      <name val="Arial"/>
      <family val="2"/>
    </font>
    <font>
      <i/>
      <sz val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Arial"/>
      <family val="2"/>
    </font>
    <font>
      <i/>
      <sz val="10"/>
      <color indexed="10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Arial"/>
      <family val="2"/>
    </font>
    <font>
      <i/>
      <sz val="10"/>
      <color rgb="FFFF0000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86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86" fontId="2" fillId="0" borderId="2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2" xfId="0" applyNumberFormat="1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2" fillId="0" borderId="19" xfId="0" applyNumberFormat="1" applyFont="1" applyFill="1" applyBorder="1" applyAlignment="1">
      <alignment vertical="center"/>
    </xf>
    <xf numFmtId="185" fontId="2" fillId="0" borderId="24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vertical="center"/>
    </xf>
    <xf numFmtId="0" fontId="4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86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6" fontId="2" fillId="0" borderId="24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186" fontId="2" fillId="0" borderId="22" xfId="0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X34"/>
  <sheetViews>
    <sheetView showGridLines="0" tabSelected="1" workbookViewId="0" topLeftCell="O1">
      <selection activeCell="O1" sqref="O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8" width="2.7109375" style="1" customWidth="1"/>
    <col min="9" max="9" width="9.7109375" style="1" customWidth="1"/>
    <col min="10" max="10" width="28.8515625" style="1" customWidth="1"/>
    <col min="11" max="11" width="16.8515625" style="1" customWidth="1"/>
    <col min="12" max="12" width="16.421875" style="1" customWidth="1"/>
    <col min="13" max="13" width="17.140625" style="1" customWidth="1"/>
    <col min="14" max="14" width="2.57421875" style="1" customWidth="1"/>
    <col min="15" max="15" width="2.00390625" style="1" customWidth="1"/>
    <col min="16" max="16" width="9.7109375" style="1" customWidth="1"/>
    <col min="17" max="17" width="37.421875" style="1" customWidth="1"/>
    <col min="18" max="18" width="14.00390625" style="1" customWidth="1"/>
    <col min="19" max="19" width="13.00390625" style="1" customWidth="1"/>
    <col min="20" max="20" width="12.8515625" style="1" customWidth="1"/>
    <col min="21" max="21" width="10.7109375" style="1" customWidth="1"/>
    <col min="22" max="16384" width="9.140625" style="1" customWidth="1"/>
  </cols>
  <sheetData>
    <row r="1" spans="2:20" ht="1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P1" s="5"/>
      <c r="Q1" s="5"/>
      <c r="R1" s="5"/>
      <c r="S1" s="5"/>
      <c r="T1" s="5"/>
    </row>
    <row r="2" spans="2:20" ht="15" customHeight="1">
      <c r="B2" s="5" t="s">
        <v>136</v>
      </c>
      <c r="C2" s="6"/>
      <c r="D2" s="6"/>
      <c r="E2" s="6"/>
      <c r="F2" s="6"/>
      <c r="G2" s="5"/>
      <c r="H2" s="5"/>
      <c r="I2" s="5" t="s">
        <v>137</v>
      </c>
      <c r="J2" s="6"/>
      <c r="K2" s="6"/>
      <c r="L2" s="6"/>
      <c r="M2" s="6"/>
      <c r="P2" s="5" t="s">
        <v>84</v>
      </c>
      <c r="Q2" s="6"/>
      <c r="R2" s="6"/>
      <c r="S2" s="6"/>
      <c r="T2" s="6"/>
    </row>
    <row r="3" spans="2:20" ht="15" customHeight="1">
      <c r="B3" s="5" t="s">
        <v>46</v>
      </c>
      <c r="C3" s="6"/>
      <c r="D3" s="6"/>
      <c r="E3" s="6"/>
      <c r="F3" s="6"/>
      <c r="G3" s="5"/>
      <c r="H3" s="5"/>
      <c r="I3" s="5" t="s">
        <v>46</v>
      </c>
      <c r="J3" s="6"/>
      <c r="K3" s="6"/>
      <c r="L3" s="6"/>
      <c r="M3" s="6"/>
      <c r="P3" s="5" t="s">
        <v>73</v>
      </c>
      <c r="Q3" s="6"/>
      <c r="R3" s="6"/>
      <c r="S3" s="6"/>
      <c r="T3" s="6"/>
    </row>
    <row r="4" spans="2:20" ht="15" customHeight="1">
      <c r="B4" s="5"/>
      <c r="C4" s="6"/>
      <c r="D4" s="6"/>
      <c r="E4" s="6"/>
      <c r="F4" s="6"/>
      <c r="G4" s="5"/>
      <c r="H4" s="5"/>
      <c r="I4" s="5"/>
      <c r="J4" s="6"/>
      <c r="K4" s="6"/>
      <c r="L4" s="6"/>
      <c r="M4" s="6"/>
      <c r="P4" s="5"/>
      <c r="Q4" s="6"/>
      <c r="R4" s="6"/>
      <c r="S4" s="6"/>
      <c r="T4" s="6"/>
    </row>
    <row r="5" spans="2:20" ht="15" customHeight="1">
      <c r="B5" s="69" t="s">
        <v>47</v>
      </c>
      <c r="C5" s="70"/>
      <c r="D5" s="66" t="s">
        <v>48</v>
      </c>
      <c r="E5" s="67"/>
      <c r="F5" s="68"/>
      <c r="G5" s="5"/>
      <c r="H5" s="5"/>
      <c r="I5" s="69" t="s">
        <v>47</v>
      </c>
      <c r="J5" s="70"/>
      <c r="K5" s="66" t="s">
        <v>48</v>
      </c>
      <c r="L5" s="67"/>
      <c r="M5" s="68"/>
      <c r="P5" s="69" t="s">
        <v>85</v>
      </c>
      <c r="Q5" s="70"/>
      <c r="R5" s="66" t="s">
        <v>86</v>
      </c>
      <c r="S5" s="67"/>
      <c r="T5" s="68"/>
    </row>
    <row r="6" spans="2:24" ht="29.25" customHeight="1">
      <c r="B6" s="71"/>
      <c r="C6" s="72"/>
      <c r="D6" s="10" t="s">
        <v>49</v>
      </c>
      <c r="E6" s="8" t="s">
        <v>0</v>
      </c>
      <c r="F6" s="9" t="s">
        <v>1</v>
      </c>
      <c r="G6" s="5"/>
      <c r="H6" s="5"/>
      <c r="I6" s="71"/>
      <c r="J6" s="72"/>
      <c r="K6" s="10" t="s">
        <v>49</v>
      </c>
      <c r="L6" s="8" t="s">
        <v>0</v>
      </c>
      <c r="M6" s="9" t="s">
        <v>1</v>
      </c>
      <c r="P6" s="71"/>
      <c r="Q6" s="72"/>
      <c r="R6" s="7" t="s">
        <v>87</v>
      </c>
      <c r="S6" s="8" t="s">
        <v>0</v>
      </c>
      <c r="T6" s="9" t="s">
        <v>1</v>
      </c>
      <c r="X6" s="38"/>
    </row>
    <row r="7" spans="2:20" ht="15" customHeight="1">
      <c r="B7" s="73"/>
      <c r="C7" s="74"/>
      <c r="D7" s="11"/>
      <c r="E7" s="14" t="s">
        <v>88</v>
      </c>
      <c r="F7" s="15"/>
      <c r="G7" s="5"/>
      <c r="H7" s="5"/>
      <c r="I7" s="73"/>
      <c r="J7" s="74"/>
      <c r="K7" s="11"/>
      <c r="L7" s="14" t="s">
        <v>88</v>
      </c>
      <c r="M7" s="15"/>
      <c r="P7" s="73"/>
      <c r="Q7" s="74"/>
      <c r="R7" s="14"/>
      <c r="S7" s="14" t="s">
        <v>89</v>
      </c>
      <c r="T7" s="15"/>
    </row>
    <row r="8" spans="2:20" ht="6.75" customHeight="1">
      <c r="B8" s="20"/>
      <c r="C8" s="17"/>
      <c r="D8" s="16"/>
      <c r="E8" s="3"/>
      <c r="F8" s="24"/>
      <c r="G8" s="5"/>
      <c r="H8" s="5"/>
      <c r="I8" s="20"/>
      <c r="J8" s="17"/>
      <c r="K8" s="16"/>
      <c r="L8" s="3"/>
      <c r="M8" s="24"/>
      <c r="P8" s="48"/>
      <c r="Q8" s="49"/>
      <c r="R8" s="3"/>
      <c r="S8" s="3"/>
      <c r="T8" s="24"/>
    </row>
    <row r="9" spans="2:20" ht="15">
      <c r="B9" s="21" t="s">
        <v>50</v>
      </c>
      <c r="C9" s="18"/>
      <c r="D9" s="16">
        <f>SUM(D11:D27)</f>
        <v>12678385623.894716</v>
      </c>
      <c r="E9" s="3">
        <f>SUM(E11:E27)</f>
        <v>7576296459.610716</v>
      </c>
      <c r="F9" s="24">
        <f>SUM(F11:F27)</f>
        <v>5102089164.284001</v>
      </c>
      <c r="G9" s="5"/>
      <c r="H9" s="5"/>
      <c r="I9" s="21" t="s">
        <v>50</v>
      </c>
      <c r="J9" s="18"/>
      <c r="K9" s="16">
        <f>SUM(K11:K27)</f>
        <v>10978911872.189457</v>
      </c>
      <c r="L9" s="3">
        <f>SUM(L11:L27)</f>
        <v>6740629134.002955</v>
      </c>
      <c r="M9" s="24">
        <f>SUM(M11:M27)</f>
        <v>4238282738.186504</v>
      </c>
      <c r="P9" s="51" t="s">
        <v>90</v>
      </c>
      <c r="Q9" s="52"/>
      <c r="R9" s="3">
        <f>(D9-K9)/1000000</f>
        <v>1699.4737517052592</v>
      </c>
      <c r="S9" s="3">
        <f>(E9-L9)/1000000</f>
        <v>835.6673256077604</v>
      </c>
      <c r="T9" s="24">
        <f>(F9-M9)/1000000</f>
        <v>863.8064260974975</v>
      </c>
    </row>
    <row r="10" spans="2:20" ht="6" customHeight="1">
      <c r="B10" s="21"/>
      <c r="C10" s="18"/>
      <c r="D10" s="16"/>
      <c r="E10" s="3"/>
      <c r="F10" s="24"/>
      <c r="G10" s="5"/>
      <c r="H10" s="5"/>
      <c r="I10" s="21"/>
      <c r="J10" s="18"/>
      <c r="K10" s="16"/>
      <c r="L10" s="3"/>
      <c r="M10" s="24"/>
      <c r="P10" s="51"/>
      <c r="Q10" s="52"/>
      <c r="R10" s="3"/>
      <c r="S10" s="3"/>
      <c r="T10" s="24"/>
    </row>
    <row r="11" spans="2:20" ht="21" customHeight="1">
      <c r="B11" s="21" t="s">
        <v>23</v>
      </c>
      <c r="C11" s="18" t="s">
        <v>51</v>
      </c>
      <c r="D11" s="16">
        <f>E11+F11</f>
        <v>55220776.96000001</v>
      </c>
      <c r="E11" s="3">
        <v>53625222.16000001</v>
      </c>
      <c r="F11" s="24">
        <v>1595554.8000000003</v>
      </c>
      <c r="G11" s="5"/>
      <c r="H11" s="5"/>
      <c r="I11" s="21" t="s">
        <v>23</v>
      </c>
      <c r="J11" s="18" t="s">
        <v>51</v>
      </c>
      <c r="K11" s="16">
        <f>L11+M11</f>
        <v>43254592.57</v>
      </c>
      <c r="L11" s="3">
        <v>40402917.46</v>
      </c>
      <c r="M11" s="24">
        <v>2851675.11</v>
      </c>
      <c r="P11" s="51" t="s">
        <v>23</v>
      </c>
      <c r="Q11" s="52" t="s">
        <v>91</v>
      </c>
      <c r="R11" s="3">
        <f aca="true" t="shared" si="0" ref="R11:R27">(D11-K11)/1000000</f>
        <v>11.966184390000008</v>
      </c>
      <c r="S11" s="3">
        <f aca="true" t="shared" si="1" ref="S11:S27">(E11-L11)/1000000</f>
        <v>13.222304700000011</v>
      </c>
      <c r="T11" s="24">
        <f aca="true" t="shared" si="2" ref="T11:T27">(F11-M11)/1000000</f>
        <v>-1.2561203099999996</v>
      </c>
    </row>
    <row r="12" spans="2:20" ht="20.25" customHeight="1">
      <c r="B12" s="21" t="s">
        <v>24</v>
      </c>
      <c r="C12" s="18" t="s">
        <v>52</v>
      </c>
      <c r="D12" s="16">
        <f>E12+F12</f>
        <v>2819848002.9627028</v>
      </c>
      <c r="E12" s="3">
        <v>2130769504.4607038</v>
      </c>
      <c r="F12" s="24">
        <v>689078498.5019989</v>
      </c>
      <c r="G12" s="5"/>
      <c r="H12" s="5"/>
      <c r="I12" s="21" t="s">
        <v>24</v>
      </c>
      <c r="J12" s="18" t="s">
        <v>63</v>
      </c>
      <c r="K12" s="16">
        <f>L12+M12</f>
        <v>2676006699.7464867</v>
      </c>
      <c r="L12" s="3">
        <v>1988174382.3929849</v>
      </c>
      <c r="M12" s="24">
        <v>687832317.3535016</v>
      </c>
      <c r="P12" s="51" t="s">
        <v>24</v>
      </c>
      <c r="Q12" s="52" t="s">
        <v>92</v>
      </c>
      <c r="R12" s="3">
        <f t="shared" si="0"/>
        <v>143.8413032162161</v>
      </c>
      <c r="S12" s="3">
        <f t="shared" si="1"/>
        <v>142.595122067719</v>
      </c>
      <c r="T12" s="24">
        <f t="shared" si="2"/>
        <v>1.246181148497343</v>
      </c>
    </row>
    <row r="13" spans="2:20" ht="39.75" customHeight="1">
      <c r="B13" s="21" t="s">
        <v>25</v>
      </c>
      <c r="C13" s="18" t="s">
        <v>7</v>
      </c>
      <c r="D13" s="16">
        <f>E13+F13</f>
        <v>563882981.0570002</v>
      </c>
      <c r="E13" s="3">
        <v>149663073.612</v>
      </c>
      <c r="F13" s="24">
        <v>414219907.4450002</v>
      </c>
      <c r="G13" s="5"/>
      <c r="H13" s="5"/>
      <c r="I13" s="21" t="s">
        <v>25</v>
      </c>
      <c r="J13" s="18" t="s">
        <v>64</v>
      </c>
      <c r="K13" s="16">
        <f>L13+M13</f>
        <v>479375854.4670002</v>
      </c>
      <c r="L13" s="3">
        <v>113965776.48700003</v>
      </c>
      <c r="M13" s="24">
        <v>365410077.98000014</v>
      </c>
      <c r="P13" s="51" t="s">
        <v>25</v>
      </c>
      <c r="Q13" s="52" t="s">
        <v>93</v>
      </c>
      <c r="R13" s="3">
        <f t="shared" si="0"/>
        <v>84.50712658999997</v>
      </c>
      <c r="S13" s="3">
        <f t="shared" si="1"/>
        <v>35.697297124999956</v>
      </c>
      <c r="T13" s="24">
        <f t="shared" si="2"/>
        <v>48.809829465000035</v>
      </c>
    </row>
    <row r="14" spans="2:20" ht="45.75" customHeight="1">
      <c r="B14" s="21" t="s">
        <v>26</v>
      </c>
      <c r="C14" s="18" t="s">
        <v>8</v>
      </c>
      <c r="D14" s="16">
        <f aca="true" t="shared" si="3" ref="D14:D27">E14+F14</f>
        <v>47858062.324999996</v>
      </c>
      <c r="E14" s="3">
        <v>46143831.205</v>
      </c>
      <c r="F14" s="24">
        <v>1714231.12</v>
      </c>
      <c r="G14" s="5"/>
      <c r="H14" s="5"/>
      <c r="I14" s="21" t="s">
        <v>26</v>
      </c>
      <c r="J14" s="18" t="s">
        <v>65</v>
      </c>
      <c r="K14" s="16">
        <f aca="true" t="shared" si="4" ref="K14:K27">L14+M14</f>
        <v>38162436.375000045</v>
      </c>
      <c r="L14" s="3">
        <v>36874698.36500005</v>
      </c>
      <c r="M14" s="24">
        <v>1287738.0099999995</v>
      </c>
      <c r="P14" s="51" t="s">
        <v>26</v>
      </c>
      <c r="Q14" s="52" t="s">
        <v>94</v>
      </c>
      <c r="R14" s="3">
        <f t="shared" si="0"/>
        <v>9.69562594999995</v>
      </c>
      <c r="S14" s="3">
        <f t="shared" si="1"/>
        <v>9.269132839999951</v>
      </c>
      <c r="T14" s="24">
        <f t="shared" si="2"/>
        <v>0.42649311000000056</v>
      </c>
    </row>
    <row r="15" spans="2:20" ht="17.25" customHeight="1">
      <c r="B15" s="21" t="s">
        <v>27</v>
      </c>
      <c r="C15" s="18" t="s">
        <v>9</v>
      </c>
      <c r="D15" s="16">
        <f t="shared" si="3"/>
        <v>64934442.85000002</v>
      </c>
      <c r="E15" s="3">
        <v>57850345.530000016</v>
      </c>
      <c r="F15" s="24">
        <v>7084097.319999999</v>
      </c>
      <c r="G15" s="5"/>
      <c r="H15" s="5"/>
      <c r="I15" s="21" t="s">
        <v>27</v>
      </c>
      <c r="J15" s="18" t="s">
        <v>66</v>
      </c>
      <c r="K15" s="16">
        <f t="shared" si="4"/>
        <v>65767617.36000002</v>
      </c>
      <c r="L15" s="3">
        <v>58969005.05000002</v>
      </c>
      <c r="M15" s="24">
        <v>6798612.310000002</v>
      </c>
      <c r="P15" s="51" t="s">
        <v>27</v>
      </c>
      <c r="Q15" s="52" t="s">
        <v>95</v>
      </c>
      <c r="R15" s="3">
        <f t="shared" si="0"/>
        <v>-0.8331745100000054</v>
      </c>
      <c r="S15" s="3">
        <f t="shared" si="1"/>
        <v>-1.1186595200000033</v>
      </c>
      <c r="T15" s="24">
        <f t="shared" si="2"/>
        <v>0.285485009999997</v>
      </c>
    </row>
    <row r="16" spans="2:20" ht="39" customHeight="1">
      <c r="B16" s="21" t="s">
        <v>28</v>
      </c>
      <c r="C16" s="18" t="s">
        <v>10</v>
      </c>
      <c r="D16" s="16">
        <f>E16+F16</f>
        <v>5282084207.194003</v>
      </c>
      <c r="E16" s="3">
        <v>2336603988.490008</v>
      </c>
      <c r="F16" s="24">
        <v>2945480218.703995</v>
      </c>
      <c r="G16" s="5"/>
      <c r="H16" s="5"/>
      <c r="I16" s="21" t="s">
        <v>28</v>
      </c>
      <c r="J16" s="18" t="s">
        <v>67</v>
      </c>
      <c r="K16" s="16">
        <f>L16+M16</f>
        <v>4424576483.768973</v>
      </c>
      <c r="L16" s="3">
        <v>2085875824.365969</v>
      </c>
      <c r="M16" s="24">
        <v>2338700659.4030046</v>
      </c>
      <c r="P16" s="51" t="s">
        <v>28</v>
      </c>
      <c r="Q16" s="52" t="s">
        <v>96</v>
      </c>
      <c r="R16" s="3">
        <f t="shared" si="0"/>
        <v>857.5077234250298</v>
      </c>
      <c r="S16" s="3">
        <f t="shared" si="1"/>
        <v>250.72816412403893</v>
      </c>
      <c r="T16" s="24">
        <f t="shared" si="2"/>
        <v>606.7795593009906</v>
      </c>
    </row>
    <row r="17" spans="2:20" ht="20.25" customHeight="1">
      <c r="B17" s="21" t="s">
        <v>29</v>
      </c>
      <c r="C17" s="18" t="s">
        <v>11</v>
      </c>
      <c r="D17" s="16">
        <f>E17+F17</f>
        <v>190651549.63000005</v>
      </c>
      <c r="E17" s="3">
        <v>174672503.17000008</v>
      </c>
      <c r="F17" s="24">
        <v>15979046.459999988</v>
      </c>
      <c r="G17" s="5"/>
      <c r="H17" s="5"/>
      <c r="I17" s="21" t="s">
        <v>29</v>
      </c>
      <c r="J17" s="18" t="s">
        <v>68</v>
      </c>
      <c r="K17" s="16">
        <f>L17+M17</f>
        <v>170984072.81999996</v>
      </c>
      <c r="L17" s="3">
        <v>157366596.98999998</v>
      </c>
      <c r="M17" s="24">
        <v>13617475.82999999</v>
      </c>
      <c r="P17" s="51" t="s">
        <v>29</v>
      </c>
      <c r="Q17" s="52" t="s">
        <v>97</v>
      </c>
      <c r="R17" s="3">
        <f t="shared" si="0"/>
        <v>19.667476810000093</v>
      </c>
      <c r="S17" s="3">
        <f t="shared" si="1"/>
        <v>17.305906180000097</v>
      </c>
      <c r="T17" s="24">
        <f t="shared" si="2"/>
        <v>2.361570629999997</v>
      </c>
    </row>
    <row r="18" spans="2:20" ht="40.5" customHeight="1">
      <c r="B18" s="21" t="s">
        <v>30</v>
      </c>
      <c r="C18" s="18" t="s">
        <v>12</v>
      </c>
      <c r="D18" s="16">
        <f t="shared" si="3"/>
        <v>953835235.2900051</v>
      </c>
      <c r="E18" s="3">
        <v>456112680.5799987</v>
      </c>
      <c r="F18" s="24">
        <v>497722554.7100064</v>
      </c>
      <c r="G18" s="5"/>
      <c r="H18" s="5"/>
      <c r="I18" s="21" t="s">
        <v>30</v>
      </c>
      <c r="J18" s="18" t="s">
        <v>69</v>
      </c>
      <c r="K18" s="16">
        <f t="shared" si="4"/>
        <v>692923895.889997</v>
      </c>
      <c r="L18" s="3">
        <v>321919866.9449999</v>
      </c>
      <c r="M18" s="24">
        <v>371004028.9449971</v>
      </c>
      <c r="P18" s="51" t="s">
        <v>30</v>
      </c>
      <c r="Q18" s="52" t="s">
        <v>98</v>
      </c>
      <c r="R18" s="3">
        <f t="shared" si="0"/>
        <v>260.9113394000081</v>
      </c>
      <c r="S18" s="3">
        <f t="shared" si="1"/>
        <v>134.1928136349988</v>
      </c>
      <c r="T18" s="24">
        <f t="shared" si="2"/>
        <v>126.71852576500935</v>
      </c>
    </row>
    <row r="19" spans="2:20" ht="21.75" customHeight="1">
      <c r="B19" s="21" t="s">
        <v>31</v>
      </c>
      <c r="C19" s="18" t="s">
        <v>53</v>
      </c>
      <c r="D19" s="16">
        <f t="shared" si="3"/>
        <v>567394685.1600022</v>
      </c>
      <c r="E19" s="3">
        <v>531153947.91000223</v>
      </c>
      <c r="F19" s="24">
        <v>36240737.24999998</v>
      </c>
      <c r="G19" s="5"/>
      <c r="H19" s="5"/>
      <c r="I19" s="21" t="s">
        <v>31</v>
      </c>
      <c r="J19" s="18" t="s">
        <v>53</v>
      </c>
      <c r="K19" s="16">
        <f t="shared" si="4"/>
        <v>583917439.2300006</v>
      </c>
      <c r="L19" s="3">
        <v>562109332.4100006</v>
      </c>
      <c r="M19" s="24">
        <v>21808106.819999997</v>
      </c>
      <c r="P19" s="51" t="s">
        <v>31</v>
      </c>
      <c r="Q19" s="52" t="s">
        <v>99</v>
      </c>
      <c r="R19" s="3">
        <f t="shared" si="0"/>
        <v>-16.522754069998385</v>
      </c>
      <c r="S19" s="3">
        <f t="shared" si="1"/>
        <v>-30.95538449999833</v>
      </c>
      <c r="T19" s="24">
        <f t="shared" si="2"/>
        <v>14.432630429999982</v>
      </c>
    </row>
    <row r="20" spans="2:20" ht="24" customHeight="1">
      <c r="B20" s="21" t="s">
        <v>32</v>
      </c>
      <c r="C20" s="18" t="s">
        <v>54</v>
      </c>
      <c r="D20" s="16">
        <f t="shared" si="3"/>
        <v>823420600.1600013</v>
      </c>
      <c r="E20" s="3">
        <v>560086680.0300012</v>
      </c>
      <c r="F20" s="24">
        <v>263333920.13000005</v>
      </c>
      <c r="G20" s="5"/>
      <c r="H20" s="5"/>
      <c r="I20" s="21" t="s">
        <v>32</v>
      </c>
      <c r="J20" s="18" t="s">
        <v>54</v>
      </c>
      <c r="K20" s="16">
        <f t="shared" si="4"/>
        <v>757823001.8499997</v>
      </c>
      <c r="L20" s="3">
        <v>502154534.3499999</v>
      </c>
      <c r="M20" s="24">
        <v>255668467.49999982</v>
      </c>
      <c r="P20" s="51" t="s">
        <v>32</v>
      </c>
      <c r="Q20" s="52" t="s">
        <v>100</v>
      </c>
      <c r="R20" s="3">
        <f t="shared" si="0"/>
        <v>65.59759831000162</v>
      </c>
      <c r="S20" s="3">
        <f t="shared" si="1"/>
        <v>57.932145680001256</v>
      </c>
      <c r="T20" s="24">
        <f t="shared" si="2"/>
        <v>7.6654526300002335</v>
      </c>
    </row>
    <row r="21" spans="2:20" ht="24.75" customHeight="1">
      <c r="B21" s="21" t="s">
        <v>33</v>
      </c>
      <c r="C21" s="18" t="s">
        <v>55</v>
      </c>
      <c r="D21" s="16">
        <f t="shared" si="3"/>
        <v>23759639.450000003</v>
      </c>
      <c r="E21" s="3">
        <v>10681655.18</v>
      </c>
      <c r="F21" s="24">
        <v>13077984.270000001</v>
      </c>
      <c r="G21" s="5"/>
      <c r="H21" s="5"/>
      <c r="I21" s="21" t="s">
        <v>33</v>
      </c>
      <c r="J21" s="18" t="s">
        <v>55</v>
      </c>
      <c r="K21" s="16">
        <f t="shared" si="4"/>
        <v>24260142.479999997</v>
      </c>
      <c r="L21" s="3">
        <v>9989316.1</v>
      </c>
      <c r="M21" s="24">
        <v>14270826.379999999</v>
      </c>
      <c r="P21" s="51" t="s">
        <v>33</v>
      </c>
      <c r="Q21" s="52" t="s">
        <v>101</v>
      </c>
      <c r="R21" s="3">
        <f t="shared" si="0"/>
        <v>-0.5005030299999937</v>
      </c>
      <c r="S21" s="3">
        <f t="shared" si="1"/>
        <v>0.6923390800000001</v>
      </c>
      <c r="T21" s="24">
        <f t="shared" si="2"/>
        <v>-1.1928421099999975</v>
      </c>
    </row>
    <row r="22" spans="2:20" ht="38.25" customHeight="1">
      <c r="B22" s="21" t="s">
        <v>34</v>
      </c>
      <c r="C22" s="18" t="s">
        <v>56</v>
      </c>
      <c r="D22" s="16">
        <f t="shared" si="3"/>
        <v>25260690.669999987</v>
      </c>
      <c r="E22" s="3">
        <v>18908249.399999987</v>
      </c>
      <c r="F22" s="24">
        <v>6352441.2700000005</v>
      </c>
      <c r="G22" s="5"/>
      <c r="H22" s="5"/>
      <c r="I22" s="21" t="s">
        <v>34</v>
      </c>
      <c r="J22" s="18" t="s">
        <v>56</v>
      </c>
      <c r="K22" s="16">
        <f t="shared" si="4"/>
        <v>20892090.14000001</v>
      </c>
      <c r="L22" s="3">
        <v>15787867.55000001</v>
      </c>
      <c r="M22" s="24">
        <v>5104222.590000001</v>
      </c>
      <c r="P22" s="51" t="s">
        <v>34</v>
      </c>
      <c r="Q22" s="52" t="s">
        <v>102</v>
      </c>
      <c r="R22" s="3">
        <f t="shared" si="0"/>
        <v>4.368600529999975</v>
      </c>
      <c r="S22" s="3">
        <f t="shared" si="1"/>
        <v>3.120381849999977</v>
      </c>
      <c r="T22" s="24">
        <f t="shared" si="2"/>
        <v>1.2482186799999997</v>
      </c>
    </row>
    <row r="23" spans="2:20" ht="37.5" customHeight="1">
      <c r="B23" s="21" t="s">
        <v>35</v>
      </c>
      <c r="C23" s="18" t="s">
        <v>57</v>
      </c>
      <c r="D23" s="16">
        <f t="shared" si="3"/>
        <v>98425691.21000001</v>
      </c>
      <c r="E23" s="3">
        <v>66087212.110000014</v>
      </c>
      <c r="F23" s="24">
        <v>32338479.099999987</v>
      </c>
      <c r="G23" s="5"/>
      <c r="H23" s="5"/>
      <c r="I23" s="21" t="s">
        <v>35</v>
      </c>
      <c r="J23" s="18" t="s">
        <v>57</v>
      </c>
      <c r="K23" s="16">
        <f t="shared" si="4"/>
        <v>68803191.75799999</v>
      </c>
      <c r="L23" s="3">
        <v>46525267.02499999</v>
      </c>
      <c r="M23" s="24">
        <v>22277924.733000003</v>
      </c>
      <c r="P23" s="51" t="s">
        <v>35</v>
      </c>
      <c r="Q23" s="52" t="s">
        <v>103</v>
      </c>
      <c r="R23" s="3">
        <f t="shared" si="0"/>
        <v>29.62249945200002</v>
      </c>
      <c r="S23" s="3">
        <f t="shared" si="1"/>
        <v>19.561945085000023</v>
      </c>
      <c r="T23" s="24">
        <f t="shared" si="2"/>
        <v>10.060554366999984</v>
      </c>
    </row>
    <row r="24" spans="2:20" ht="15">
      <c r="B24" s="21" t="s">
        <v>36</v>
      </c>
      <c r="C24" s="18" t="s">
        <v>58</v>
      </c>
      <c r="D24" s="16">
        <f t="shared" si="3"/>
        <v>214743513.414001</v>
      </c>
      <c r="E24" s="3">
        <v>182809194.094001</v>
      </c>
      <c r="F24" s="24">
        <v>31934319.320000008</v>
      </c>
      <c r="G24" s="5"/>
      <c r="H24" s="5"/>
      <c r="I24" s="21" t="s">
        <v>36</v>
      </c>
      <c r="J24" s="18" t="s">
        <v>58</v>
      </c>
      <c r="K24" s="16">
        <f t="shared" si="4"/>
        <v>192359247.0140001</v>
      </c>
      <c r="L24" s="3">
        <v>164356255.23000008</v>
      </c>
      <c r="M24" s="24">
        <v>28002991.78400001</v>
      </c>
      <c r="P24" s="51" t="s">
        <v>36</v>
      </c>
      <c r="Q24" s="52" t="s">
        <v>104</v>
      </c>
      <c r="R24" s="3">
        <f t="shared" si="0"/>
        <v>22.3842664000009</v>
      </c>
      <c r="S24" s="3">
        <f t="shared" si="1"/>
        <v>18.452938864000917</v>
      </c>
      <c r="T24" s="24">
        <f t="shared" si="2"/>
        <v>3.9313275359999986</v>
      </c>
    </row>
    <row r="25" spans="2:20" ht="40.5" customHeight="1">
      <c r="B25" s="21" t="s">
        <v>37</v>
      </c>
      <c r="C25" s="18" t="s">
        <v>59</v>
      </c>
      <c r="D25" s="16">
        <f t="shared" si="3"/>
        <v>482898718.0090008</v>
      </c>
      <c r="E25" s="3">
        <v>462299507.4910008</v>
      </c>
      <c r="F25" s="24">
        <v>20599210.51800002</v>
      </c>
      <c r="G25" s="5"/>
      <c r="H25" s="5"/>
      <c r="I25" s="21" t="s">
        <v>37</v>
      </c>
      <c r="J25" s="18" t="s">
        <v>59</v>
      </c>
      <c r="K25" s="16">
        <f t="shared" si="4"/>
        <v>357348417.30900013</v>
      </c>
      <c r="L25" s="3">
        <v>341693953.6810002</v>
      </c>
      <c r="M25" s="24">
        <v>15654463.62799998</v>
      </c>
      <c r="P25" s="51" t="s">
        <v>37</v>
      </c>
      <c r="Q25" s="52" t="s">
        <v>105</v>
      </c>
      <c r="R25" s="3">
        <f t="shared" si="0"/>
        <v>125.55030070000065</v>
      </c>
      <c r="S25" s="3">
        <f t="shared" si="1"/>
        <v>120.6055538100006</v>
      </c>
      <c r="T25" s="24">
        <f t="shared" si="2"/>
        <v>4.944746890000042</v>
      </c>
    </row>
    <row r="26" spans="2:20" ht="15" customHeight="1">
      <c r="B26" s="21" t="s">
        <v>38</v>
      </c>
      <c r="C26" s="18" t="s">
        <v>60</v>
      </c>
      <c r="D26" s="16">
        <f t="shared" si="3"/>
        <v>161245916.96000004</v>
      </c>
      <c r="E26" s="3">
        <v>137243243.84000003</v>
      </c>
      <c r="F26" s="24">
        <v>24002673.119999997</v>
      </c>
      <c r="G26" s="5"/>
      <c r="H26" s="5"/>
      <c r="I26" s="21" t="s">
        <v>38</v>
      </c>
      <c r="J26" s="18" t="s">
        <v>60</v>
      </c>
      <c r="K26" s="16">
        <f t="shared" si="4"/>
        <v>146724253.55</v>
      </c>
      <c r="L26" s="3">
        <v>126881573.46000001</v>
      </c>
      <c r="M26" s="24">
        <v>19842680.09000001</v>
      </c>
      <c r="P26" s="51" t="s">
        <v>38</v>
      </c>
      <c r="Q26" s="52" t="s">
        <v>106</v>
      </c>
      <c r="R26" s="3">
        <f t="shared" si="0"/>
        <v>14.521663410000027</v>
      </c>
      <c r="S26" s="3">
        <f t="shared" si="1"/>
        <v>10.361670380000024</v>
      </c>
      <c r="T26" s="24">
        <f t="shared" si="2"/>
        <v>4.1599930299999865</v>
      </c>
    </row>
    <row r="27" spans="2:20" ht="27" customHeight="1">
      <c r="B27" s="22" t="s">
        <v>39</v>
      </c>
      <c r="C27" s="19" t="s">
        <v>61</v>
      </c>
      <c r="D27" s="12">
        <f t="shared" si="3"/>
        <v>302920910.5930004</v>
      </c>
      <c r="E27" s="4">
        <v>201585620.34800005</v>
      </c>
      <c r="F27" s="25">
        <v>101335290.24500033</v>
      </c>
      <c r="G27" s="5"/>
      <c r="H27" s="5"/>
      <c r="I27" s="22" t="s">
        <v>39</v>
      </c>
      <c r="J27" s="19" t="s">
        <v>61</v>
      </c>
      <c r="K27" s="12">
        <f t="shared" si="4"/>
        <v>235732435.8610009</v>
      </c>
      <c r="L27" s="4">
        <v>167581966.14100045</v>
      </c>
      <c r="M27" s="25">
        <v>68150469.72000043</v>
      </c>
      <c r="P27" s="53" t="s">
        <v>39</v>
      </c>
      <c r="Q27" s="54" t="s">
        <v>107</v>
      </c>
      <c r="R27" s="12">
        <f t="shared" si="0"/>
        <v>67.18847473199952</v>
      </c>
      <c r="S27" s="4">
        <f t="shared" si="1"/>
        <v>34.0036542069996</v>
      </c>
      <c r="T27" s="25">
        <f t="shared" si="2"/>
        <v>33.1848205249999</v>
      </c>
    </row>
    <row r="28" spans="2:20" ht="6" customHeight="1">
      <c r="B28" s="5"/>
      <c r="C28" s="13"/>
      <c r="D28" s="3"/>
      <c r="E28" s="3"/>
      <c r="F28" s="3"/>
      <c r="G28" s="5"/>
      <c r="H28" s="5"/>
      <c r="I28" s="5"/>
      <c r="J28" s="13"/>
      <c r="K28" s="3"/>
      <c r="L28" s="3"/>
      <c r="M28" s="3"/>
      <c r="P28" s="5"/>
      <c r="Q28" s="13"/>
      <c r="R28" s="3"/>
      <c r="S28" s="3"/>
      <c r="T28" s="3"/>
    </row>
    <row r="29" spans="2:16" ht="12" customHeight="1">
      <c r="B29" s="5"/>
      <c r="C29" s="13"/>
      <c r="D29" s="3"/>
      <c r="E29" s="3"/>
      <c r="F29" s="3"/>
      <c r="I29" s="23" t="s">
        <v>41</v>
      </c>
      <c r="P29" s="39" t="s">
        <v>76</v>
      </c>
    </row>
    <row r="30" spans="2:16" ht="12" customHeight="1">
      <c r="B30" s="23" t="s">
        <v>41</v>
      </c>
      <c r="I30" s="23" t="s">
        <v>62</v>
      </c>
      <c r="P30" s="40" t="s">
        <v>41</v>
      </c>
    </row>
    <row r="31" spans="2:16" ht="15">
      <c r="B31" s="23" t="s">
        <v>62</v>
      </c>
      <c r="P31" s="40" t="s">
        <v>72</v>
      </c>
    </row>
    <row r="33" ht="15">
      <c r="P33" s="40"/>
    </row>
    <row r="34" ht="15">
      <c r="P34" s="40"/>
    </row>
  </sheetData>
  <sheetProtection/>
  <mergeCells count="6">
    <mergeCell ref="R5:T5"/>
    <mergeCell ref="D5:F5"/>
    <mergeCell ref="P5:Q7"/>
    <mergeCell ref="B5:C7"/>
    <mergeCell ref="I5:J7"/>
    <mergeCell ref="K5:M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MS,標準"V-8-1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N34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6" width="10.7109375" style="1" customWidth="1"/>
    <col min="7" max="7" width="2.7109375" style="1" customWidth="1"/>
    <col min="8" max="8" width="9.140625" style="1" customWidth="1"/>
    <col min="9" max="9" width="1.28515625" style="1" customWidth="1"/>
    <col min="10" max="10" width="9.7109375" style="1" customWidth="1"/>
    <col min="11" max="11" width="33.140625" style="1" customWidth="1"/>
    <col min="12" max="12" width="14.7109375" style="1" customWidth="1"/>
    <col min="13" max="13" width="13.140625" style="1" customWidth="1"/>
    <col min="14" max="14" width="14.7109375" style="1" customWidth="1"/>
    <col min="15" max="15" width="13.57421875" style="1" customWidth="1"/>
    <col min="16" max="16384" width="9.140625" style="1" customWidth="1"/>
  </cols>
  <sheetData>
    <row r="1" spans="2:14" ht="15" customHeight="1">
      <c r="B1" s="5"/>
      <c r="C1" s="5"/>
      <c r="D1" s="5"/>
      <c r="E1" s="5"/>
      <c r="F1" s="5"/>
      <c r="G1" s="5"/>
      <c r="J1" s="5"/>
      <c r="K1" s="5"/>
      <c r="L1" s="5"/>
      <c r="M1" s="5"/>
      <c r="N1" s="5"/>
    </row>
    <row r="2" spans="2:14" ht="15" customHeight="1">
      <c r="B2" s="5" t="s">
        <v>42</v>
      </c>
      <c r="C2" s="6"/>
      <c r="D2" s="6"/>
      <c r="E2" s="6"/>
      <c r="F2" s="6"/>
      <c r="G2" s="5"/>
      <c r="J2" s="5" t="s">
        <v>43</v>
      </c>
      <c r="K2" s="6"/>
      <c r="L2" s="6"/>
      <c r="M2" s="6"/>
      <c r="N2" s="6"/>
    </row>
    <row r="3" spans="2:14" ht="15" customHeight="1">
      <c r="B3" s="5" t="s">
        <v>151</v>
      </c>
      <c r="C3" s="6"/>
      <c r="D3" s="6"/>
      <c r="E3" s="6"/>
      <c r="F3" s="6"/>
      <c r="G3" s="5"/>
      <c r="J3" s="5" t="s">
        <v>74</v>
      </c>
      <c r="K3" s="6"/>
      <c r="L3" s="6"/>
      <c r="M3" s="6"/>
      <c r="N3" s="6"/>
    </row>
    <row r="4" spans="2:14" ht="15" customHeight="1">
      <c r="B4" s="5"/>
      <c r="C4" s="6"/>
      <c r="D4" s="6"/>
      <c r="E4" s="6"/>
      <c r="F4" s="6"/>
      <c r="G4" s="5"/>
      <c r="J4" s="5"/>
      <c r="K4" s="6"/>
      <c r="L4" s="6"/>
      <c r="M4" s="6"/>
      <c r="N4" s="6"/>
    </row>
    <row r="5" spans="2:14" ht="15" customHeight="1">
      <c r="B5" s="69" t="s">
        <v>40</v>
      </c>
      <c r="C5" s="70"/>
      <c r="D5" s="66" t="s">
        <v>86</v>
      </c>
      <c r="E5" s="67"/>
      <c r="F5" s="68"/>
      <c r="G5" s="5"/>
      <c r="J5" s="69" t="s">
        <v>40</v>
      </c>
      <c r="K5" s="70"/>
      <c r="L5" s="66" t="s">
        <v>3</v>
      </c>
      <c r="M5" s="67"/>
      <c r="N5" s="68"/>
    </row>
    <row r="6" spans="2:14" ht="29.25" customHeight="1">
      <c r="B6" s="71"/>
      <c r="C6" s="72"/>
      <c r="D6" s="7" t="s">
        <v>87</v>
      </c>
      <c r="E6" s="8" t="s">
        <v>0</v>
      </c>
      <c r="F6" s="9" t="s">
        <v>1</v>
      </c>
      <c r="G6" s="5"/>
      <c r="J6" s="71"/>
      <c r="K6" s="72"/>
      <c r="L6" s="10" t="s">
        <v>4</v>
      </c>
      <c r="M6" s="8" t="s">
        <v>0</v>
      </c>
      <c r="N6" s="9" t="s">
        <v>1</v>
      </c>
    </row>
    <row r="7" spans="2:14" ht="15" customHeight="1">
      <c r="B7" s="73"/>
      <c r="C7" s="74"/>
      <c r="D7" s="14"/>
      <c r="E7" s="14" t="s">
        <v>89</v>
      </c>
      <c r="F7" s="15"/>
      <c r="G7" s="5"/>
      <c r="J7" s="73"/>
      <c r="K7" s="74"/>
      <c r="L7" s="11"/>
      <c r="M7" s="14" t="s">
        <v>2</v>
      </c>
      <c r="N7" s="15"/>
    </row>
    <row r="8" spans="2:14" ht="6.75" customHeight="1">
      <c r="B8" s="20"/>
      <c r="C8" s="17"/>
      <c r="D8" s="3"/>
      <c r="E8" s="3"/>
      <c r="F8" s="24"/>
      <c r="G8" s="5"/>
      <c r="J8" s="20"/>
      <c r="K8" s="17"/>
      <c r="L8" s="29"/>
      <c r="M8" s="29"/>
      <c r="N8" s="30"/>
    </row>
    <row r="9" spans="2:14" ht="15">
      <c r="B9" s="21" t="s">
        <v>22</v>
      </c>
      <c r="C9" s="18"/>
      <c r="D9" s="3">
        <v>1699.4737517052592</v>
      </c>
      <c r="E9" s="3">
        <v>835.6673256077604</v>
      </c>
      <c r="F9" s="24">
        <v>863.8064260974975</v>
      </c>
      <c r="G9" s="5"/>
      <c r="J9" s="21" t="s">
        <v>22</v>
      </c>
      <c r="K9" s="18"/>
      <c r="L9" s="35">
        <f>D9/$D$9*100</f>
        <v>100</v>
      </c>
      <c r="M9" s="26">
        <f>E9/$D$9*100</f>
        <v>49.17212312159857</v>
      </c>
      <c r="N9" s="27">
        <f>F9/$D$9*100</f>
        <v>50.827876878401355</v>
      </c>
    </row>
    <row r="10" spans="2:14" ht="6" customHeight="1">
      <c r="B10" s="21"/>
      <c r="C10" s="18"/>
      <c r="D10" s="3"/>
      <c r="E10" s="3"/>
      <c r="F10" s="24"/>
      <c r="G10" s="5"/>
      <c r="J10" s="21"/>
      <c r="K10" s="18"/>
      <c r="L10" s="26"/>
      <c r="M10" s="26"/>
      <c r="N10" s="27"/>
    </row>
    <row r="11" spans="2:14" ht="21" customHeight="1">
      <c r="B11" s="21" t="s">
        <v>23</v>
      </c>
      <c r="C11" s="18" t="s">
        <v>5</v>
      </c>
      <c r="D11" s="3">
        <v>11.966184390000008</v>
      </c>
      <c r="E11" s="3">
        <v>13.222304700000011</v>
      </c>
      <c r="F11" s="24">
        <v>-1.2561203099999996</v>
      </c>
      <c r="G11" s="5"/>
      <c r="J11" s="21" t="s">
        <v>23</v>
      </c>
      <c r="K11" s="18" t="s">
        <v>5</v>
      </c>
      <c r="L11" s="35">
        <f aca="true" t="shared" si="0" ref="L11:L27">D11/$D$9*100</f>
        <v>0.704111162528582</v>
      </c>
      <c r="M11" s="26">
        <f aca="true" t="shared" si="1" ref="M11:M27">E11/$D$9*100</f>
        <v>0.7780234726622105</v>
      </c>
      <c r="N11" s="27">
        <f aca="true" t="shared" si="2" ref="N11:N27">F11/$D$9*100</f>
        <v>-0.07391231013362831</v>
      </c>
    </row>
    <row r="12" spans="2:14" ht="20.25" customHeight="1">
      <c r="B12" s="21" t="s">
        <v>24</v>
      </c>
      <c r="C12" s="18" t="s">
        <v>6</v>
      </c>
      <c r="D12" s="3">
        <v>143.8413032162161</v>
      </c>
      <c r="E12" s="3">
        <v>142.595122067719</v>
      </c>
      <c r="F12" s="24">
        <v>1.246181148497343</v>
      </c>
      <c r="G12" s="5"/>
      <c r="J12" s="21" t="s">
        <v>24</v>
      </c>
      <c r="K12" s="18" t="s">
        <v>6</v>
      </c>
      <c r="L12" s="35">
        <f t="shared" si="0"/>
        <v>8.46387318850233</v>
      </c>
      <c r="M12" s="26">
        <f t="shared" si="1"/>
        <v>8.390545715968749</v>
      </c>
      <c r="N12" s="27">
        <f t="shared" si="2"/>
        <v>0.07332747253359574</v>
      </c>
    </row>
    <row r="13" spans="2:14" ht="39.75" customHeight="1">
      <c r="B13" s="21" t="s">
        <v>25</v>
      </c>
      <c r="C13" s="18" t="s">
        <v>7</v>
      </c>
      <c r="D13" s="3">
        <v>84.50712658999997</v>
      </c>
      <c r="E13" s="3">
        <v>35.697297124999956</v>
      </c>
      <c r="F13" s="24">
        <v>48.809829465000035</v>
      </c>
      <c r="G13" s="5"/>
      <c r="J13" s="21" t="s">
        <v>25</v>
      </c>
      <c r="K13" s="18" t="s">
        <v>7</v>
      </c>
      <c r="L13" s="35">
        <f t="shared" si="0"/>
        <v>4.972546737200569</v>
      </c>
      <c r="M13" s="26">
        <f t="shared" si="1"/>
        <v>2.100491230840202</v>
      </c>
      <c r="N13" s="27">
        <f t="shared" si="2"/>
        <v>2.8720555063603688</v>
      </c>
    </row>
    <row r="14" spans="2:14" ht="44.25" customHeight="1">
      <c r="B14" s="21" t="s">
        <v>26</v>
      </c>
      <c r="C14" s="18" t="s">
        <v>8</v>
      </c>
      <c r="D14" s="3">
        <v>9.69562594999995</v>
      </c>
      <c r="E14" s="3">
        <v>9.269132839999951</v>
      </c>
      <c r="F14" s="24">
        <v>0.42649311000000056</v>
      </c>
      <c r="G14" s="5"/>
      <c r="J14" s="21" t="s">
        <v>26</v>
      </c>
      <c r="K14" s="18" t="s">
        <v>8</v>
      </c>
      <c r="L14" s="35">
        <f t="shared" si="0"/>
        <v>0.5705075433069394</v>
      </c>
      <c r="M14" s="26">
        <f t="shared" si="1"/>
        <v>0.5454119447681532</v>
      </c>
      <c r="N14" s="27">
        <f t="shared" si="2"/>
        <v>0.02509559853878623</v>
      </c>
    </row>
    <row r="15" spans="2:14" ht="17.25" customHeight="1">
      <c r="B15" s="21" t="s">
        <v>27</v>
      </c>
      <c r="C15" s="18" t="s">
        <v>9</v>
      </c>
      <c r="D15" s="3">
        <v>-0.8331745100000054</v>
      </c>
      <c r="E15" s="3">
        <v>-1.1186595200000033</v>
      </c>
      <c r="F15" s="24">
        <v>0.285485009999997</v>
      </c>
      <c r="G15" s="5"/>
      <c r="J15" s="21" t="s">
        <v>27</v>
      </c>
      <c r="K15" s="18" t="s">
        <v>9</v>
      </c>
      <c r="L15" s="35">
        <f t="shared" si="0"/>
        <v>-0.049025441502935516</v>
      </c>
      <c r="M15" s="26">
        <f t="shared" si="1"/>
        <v>-0.06582387747251381</v>
      </c>
      <c r="N15" s="27">
        <f t="shared" si="2"/>
        <v>0.016798435969578238</v>
      </c>
    </row>
    <row r="16" spans="2:14" ht="46.5" customHeight="1">
      <c r="B16" s="21" t="s">
        <v>28</v>
      </c>
      <c r="C16" s="18" t="s">
        <v>10</v>
      </c>
      <c r="D16" s="3">
        <v>857.5077234250298</v>
      </c>
      <c r="E16" s="3">
        <v>250.72816412403893</v>
      </c>
      <c r="F16" s="24">
        <v>606.7795593009906</v>
      </c>
      <c r="G16" s="5"/>
      <c r="J16" s="21" t="s">
        <v>28</v>
      </c>
      <c r="K16" s="18" t="s">
        <v>10</v>
      </c>
      <c r="L16" s="35">
        <f t="shared" si="0"/>
        <v>50.45725022611281</v>
      </c>
      <c r="M16" s="26">
        <f t="shared" si="1"/>
        <v>14.753282530692646</v>
      </c>
      <c r="N16" s="27">
        <f t="shared" si="2"/>
        <v>35.703967695420154</v>
      </c>
    </row>
    <row r="17" spans="2:14" ht="20.25" customHeight="1">
      <c r="B17" s="21" t="s">
        <v>29</v>
      </c>
      <c r="C17" s="18" t="s">
        <v>11</v>
      </c>
      <c r="D17" s="3">
        <v>19.667476810000093</v>
      </c>
      <c r="E17" s="3">
        <v>17.305906180000097</v>
      </c>
      <c r="F17" s="24">
        <v>2.361570629999997</v>
      </c>
      <c r="G17" s="5"/>
      <c r="J17" s="21" t="s">
        <v>29</v>
      </c>
      <c r="K17" s="18" t="s">
        <v>11</v>
      </c>
      <c r="L17" s="35">
        <f t="shared" si="0"/>
        <v>1.1572686421467624</v>
      </c>
      <c r="M17" s="26">
        <f t="shared" si="1"/>
        <v>1.0183097069098759</v>
      </c>
      <c r="N17" s="27">
        <f t="shared" si="2"/>
        <v>0.13895893523688654</v>
      </c>
    </row>
    <row r="18" spans="2:14" ht="40.5" customHeight="1">
      <c r="B18" s="21" t="s">
        <v>30</v>
      </c>
      <c r="C18" s="18" t="s">
        <v>12</v>
      </c>
      <c r="D18" s="3">
        <v>260.9113394000081</v>
      </c>
      <c r="E18" s="3">
        <v>134.1928136349988</v>
      </c>
      <c r="F18" s="24">
        <v>126.71852576500935</v>
      </c>
      <c r="G18" s="5"/>
      <c r="J18" s="21" t="s">
        <v>30</v>
      </c>
      <c r="K18" s="18" t="s">
        <v>12</v>
      </c>
      <c r="L18" s="35">
        <f t="shared" si="0"/>
        <v>15.352478326788427</v>
      </c>
      <c r="M18" s="26">
        <f t="shared" si="1"/>
        <v>7.896139231356128</v>
      </c>
      <c r="N18" s="27">
        <f t="shared" si="2"/>
        <v>7.456339095432303</v>
      </c>
    </row>
    <row r="19" spans="2:14" ht="21.75" customHeight="1">
      <c r="B19" s="21" t="s">
        <v>31</v>
      </c>
      <c r="C19" s="18" t="s">
        <v>13</v>
      </c>
      <c r="D19" s="3">
        <v>-16.522754069998385</v>
      </c>
      <c r="E19" s="3">
        <v>-30.95538449999833</v>
      </c>
      <c r="F19" s="24">
        <v>14.432630429999982</v>
      </c>
      <c r="G19" s="5"/>
      <c r="J19" s="21" t="s">
        <v>31</v>
      </c>
      <c r="K19" s="18" t="s">
        <v>13</v>
      </c>
      <c r="L19" s="35">
        <f t="shared" si="0"/>
        <v>-0.9722276706786076</v>
      </c>
      <c r="M19" s="26">
        <f t="shared" si="1"/>
        <v>-1.8214688205062046</v>
      </c>
      <c r="N19" s="27">
        <f t="shared" si="2"/>
        <v>0.8492411498275991</v>
      </c>
    </row>
    <row r="20" spans="2:14" ht="24" customHeight="1">
      <c r="B20" s="21" t="s">
        <v>32</v>
      </c>
      <c r="C20" s="18" t="s">
        <v>14</v>
      </c>
      <c r="D20" s="3">
        <v>65.59759831000162</v>
      </c>
      <c r="E20" s="3">
        <v>57.932145680001256</v>
      </c>
      <c r="F20" s="24">
        <v>7.6654526300002335</v>
      </c>
      <c r="G20" s="5"/>
      <c r="J20" s="21" t="s">
        <v>32</v>
      </c>
      <c r="K20" s="18" t="s">
        <v>14</v>
      </c>
      <c r="L20" s="35">
        <f t="shared" si="0"/>
        <v>3.859877108674418</v>
      </c>
      <c r="M20" s="26">
        <f t="shared" si="1"/>
        <v>3.4088285048163818</v>
      </c>
      <c r="N20" s="27">
        <f t="shared" si="2"/>
        <v>0.45104860385802875</v>
      </c>
    </row>
    <row r="21" spans="2:14" ht="24.75" customHeight="1">
      <c r="B21" s="21" t="s">
        <v>33</v>
      </c>
      <c r="C21" s="18" t="s">
        <v>15</v>
      </c>
      <c r="D21" s="3">
        <v>-0.5005030299999937</v>
      </c>
      <c r="E21" s="3">
        <v>0.6923390800000001</v>
      </c>
      <c r="F21" s="24">
        <v>-1.1928421099999975</v>
      </c>
      <c r="G21" s="5"/>
      <c r="J21" s="21" t="s">
        <v>33</v>
      </c>
      <c r="K21" s="18" t="s">
        <v>15</v>
      </c>
      <c r="L21" s="35">
        <f t="shared" si="0"/>
        <v>-0.029450471329597577</v>
      </c>
      <c r="M21" s="26">
        <f t="shared" si="1"/>
        <v>0.04073843913772155</v>
      </c>
      <c r="N21" s="27">
        <f t="shared" si="2"/>
        <v>-0.07018891046731934</v>
      </c>
    </row>
    <row r="22" spans="2:14" ht="33.75" customHeight="1">
      <c r="B22" s="21" t="s">
        <v>34</v>
      </c>
      <c r="C22" s="18" t="s">
        <v>16</v>
      </c>
      <c r="D22" s="3">
        <v>4.368600529999975</v>
      </c>
      <c r="E22" s="3">
        <v>3.120381849999977</v>
      </c>
      <c r="F22" s="24">
        <v>1.2482186799999997</v>
      </c>
      <c r="G22" s="5"/>
      <c r="J22" s="21" t="s">
        <v>34</v>
      </c>
      <c r="K22" s="18" t="s">
        <v>16</v>
      </c>
      <c r="L22" s="35">
        <f t="shared" si="0"/>
        <v>0.2570560754831608</v>
      </c>
      <c r="M22" s="26">
        <f t="shared" si="1"/>
        <v>0.18360871104181356</v>
      </c>
      <c r="N22" s="27">
        <f t="shared" si="2"/>
        <v>0.07344736444134731</v>
      </c>
    </row>
    <row r="23" spans="2:14" ht="36.75" customHeight="1">
      <c r="B23" s="21" t="s">
        <v>35</v>
      </c>
      <c r="C23" s="18" t="s">
        <v>17</v>
      </c>
      <c r="D23" s="3">
        <v>29.62249945200002</v>
      </c>
      <c r="E23" s="3">
        <v>19.561945085000023</v>
      </c>
      <c r="F23" s="24">
        <v>10.060554366999984</v>
      </c>
      <c r="G23" s="5"/>
      <c r="J23" s="21" t="s">
        <v>35</v>
      </c>
      <c r="K23" s="18" t="s">
        <v>17</v>
      </c>
      <c r="L23" s="35">
        <f t="shared" si="0"/>
        <v>1.7430395392854217</v>
      </c>
      <c r="M23" s="26">
        <f t="shared" si="1"/>
        <v>1.1510589713651935</v>
      </c>
      <c r="N23" s="27">
        <f t="shared" si="2"/>
        <v>0.5919805679202271</v>
      </c>
    </row>
    <row r="24" spans="2:14" ht="15">
      <c r="B24" s="21" t="s">
        <v>36</v>
      </c>
      <c r="C24" s="18" t="s">
        <v>18</v>
      </c>
      <c r="D24" s="3">
        <v>22.3842664000009</v>
      </c>
      <c r="E24" s="3">
        <v>18.452938864000917</v>
      </c>
      <c r="F24" s="24">
        <v>3.9313275359999986</v>
      </c>
      <c r="G24" s="5"/>
      <c r="J24" s="21" t="s">
        <v>36</v>
      </c>
      <c r="K24" s="18" t="s">
        <v>18</v>
      </c>
      <c r="L24" s="35">
        <f t="shared" si="0"/>
        <v>1.3171292806105672</v>
      </c>
      <c r="M24" s="26">
        <f t="shared" si="1"/>
        <v>1.0858031108444692</v>
      </c>
      <c r="N24" s="27">
        <f t="shared" si="2"/>
        <v>0.23132616976609893</v>
      </c>
    </row>
    <row r="25" spans="2:14" ht="35.25" customHeight="1">
      <c r="B25" s="21" t="s">
        <v>37</v>
      </c>
      <c r="C25" s="18" t="s">
        <v>19</v>
      </c>
      <c r="D25" s="3">
        <v>125.55030070000065</v>
      </c>
      <c r="E25" s="3">
        <v>120.6055538100006</v>
      </c>
      <c r="F25" s="24">
        <v>4.944746890000042</v>
      </c>
      <c r="G25" s="5"/>
      <c r="J25" s="21" t="s">
        <v>37</v>
      </c>
      <c r="K25" s="18" t="s">
        <v>19</v>
      </c>
      <c r="L25" s="35">
        <f t="shared" si="0"/>
        <v>7.387598694832617</v>
      </c>
      <c r="M25" s="26">
        <f t="shared" si="1"/>
        <v>7.09664116253543</v>
      </c>
      <c r="N25" s="27">
        <f t="shared" si="2"/>
        <v>0.2909575322971868</v>
      </c>
    </row>
    <row r="26" spans="2:14" ht="15" customHeight="1">
      <c r="B26" s="21" t="s">
        <v>38</v>
      </c>
      <c r="C26" s="18" t="s">
        <v>20</v>
      </c>
      <c r="D26" s="3">
        <v>14.521663410000027</v>
      </c>
      <c r="E26" s="3">
        <v>10.361670380000024</v>
      </c>
      <c r="F26" s="24">
        <v>4.1599930299999865</v>
      </c>
      <c r="G26" s="5"/>
      <c r="J26" s="21" t="s">
        <v>38</v>
      </c>
      <c r="K26" s="18" t="s">
        <v>20</v>
      </c>
      <c r="L26" s="35">
        <f t="shared" si="0"/>
        <v>0.8544800056740463</v>
      </c>
      <c r="M26" s="26">
        <f t="shared" si="1"/>
        <v>0.6096987593720162</v>
      </c>
      <c r="N26" s="27">
        <f t="shared" si="2"/>
        <v>0.2447812463020292</v>
      </c>
    </row>
    <row r="27" spans="2:14" ht="27" customHeight="1">
      <c r="B27" s="22" t="s">
        <v>39</v>
      </c>
      <c r="C27" s="19" t="s">
        <v>21</v>
      </c>
      <c r="D27" s="12">
        <v>67.18847473199952</v>
      </c>
      <c r="E27" s="4">
        <v>34.0036542069996</v>
      </c>
      <c r="F27" s="25">
        <v>33.1848205249999</v>
      </c>
      <c r="G27" s="5"/>
      <c r="J27" s="22" t="s">
        <v>39</v>
      </c>
      <c r="K27" s="19" t="s">
        <v>21</v>
      </c>
      <c r="L27" s="37">
        <f t="shared" si="0"/>
        <v>3.953487052364434</v>
      </c>
      <c r="M27" s="28">
        <f t="shared" si="1"/>
        <v>2.000834327266319</v>
      </c>
      <c r="N27" s="31">
        <f t="shared" si="2"/>
        <v>1.952652725098114</v>
      </c>
    </row>
    <row r="28" spans="2:14" ht="5.25" customHeight="1">
      <c r="B28" s="5"/>
      <c r="C28" s="13"/>
      <c r="D28" s="3"/>
      <c r="E28" s="3"/>
      <c r="F28" s="3"/>
      <c r="G28" s="5"/>
      <c r="J28" s="5"/>
      <c r="K28" s="13"/>
      <c r="L28" s="2"/>
      <c r="M28" s="2"/>
      <c r="N28" s="2"/>
    </row>
    <row r="29" spans="2:10" ht="12" customHeight="1">
      <c r="B29" s="39" t="s">
        <v>45</v>
      </c>
      <c r="J29" s="39" t="s">
        <v>45</v>
      </c>
    </row>
    <row r="30" spans="2:10" ht="3" customHeight="1">
      <c r="B30" s="39"/>
      <c r="J30" s="39"/>
    </row>
    <row r="31" spans="2:10" ht="12" customHeight="1">
      <c r="B31" s="40" t="s">
        <v>41</v>
      </c>
      <c r="J31" s="40" t="s">
        <v>41</v>
      </c>
    </row>
    <row r="32" spans="2:10" ht="12" customHeight="1">
      <c r="B32" s="41" t="s">
        <v>72</v>
      </c>
      <c r="J32" s="40" t="s">
        <v>72</v>
      </c>
    </row>
    <row r="33" ht="15">
      <c r="B33" s="40"/>
    </row>
    <row r="34" ht="15">
      <c r="B34" s="40"/>
    </row>
  </sheetData>
  <sheetProtection/>
  <mergeCells count="4">
    <mergeCell ref="B5:C7"/>
    <mergeCell ref="D5:F5"/>
    <mergeCell ref="J5:K7"/>
    <mergeCell ref="L5:N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&amp;CV-8-2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H44"/>
  <sheetViews>
    <sheetView showGridLines="0" workbookViewId="0" topLeftCell="AC1">
      <selection activeCell="AC1" sqref="AC1"/>
    </sheetView>
  </sheetViews>
  <sheetFormatPr defaultColWidth="9.140625" defaultRowHeight="12.75"/>
  <cols>
    <col min="1" max="1" width="1.7109375" style="1" customWidth="1"/>
    <col min="2" max="2" width="9.57421875" style="1" customWidth="1"/>
    <col min="3" max="3" width="28.8515625" style="1" customWidth="1"/>
    <col min="4" max="4" width="17.8515625" style="1" customWidth="1"/>
    <col min="5" max="5" width="15.8515625" style="1" customWidth="1"/>
    <col min="6" max="6" width="14.7109375" style="1" customWidth="1"/>
    <col min="7" max="7" width="2.7109375" style="1" customWidth="1"/>
    <col min="8" max="8" width="9.140625" style="1" customWidth="1"/>
    <col min="9" max="9" width="1.7109375" style="1" customWidth="1"/>
    <col min="10" max="10" width="9.57421875" style="1" customWidth="1"/>
    <col min="11" max="11" width="28.8515625" style="1" customWidth="1"/>
    <col min="12" max="12" width="16.7109375" style="1" customWidth="1"/>
    <col min="13" max="13" width="16.140625" style="1" customWidth="1"/>
    <col min="14" max="14" width="15.57421875" style="1" customWidth="1"/>
    <col min="15" max="15" width="2.7109375" style="1" customWidth="1"/>
    <col min="16" max="16" width="8.421875" style="1" customWidth="1"/>
    <col min="17" max="17" width="2.00390625" style="1" customWidth="1"/>
    <col min="18" max="18" width="9.57421875" style="1" customWidth="1"/>
    <col min="19" max="19" width="28.8515625" style="1" customWidth="1"/>
    <col min="20" max="20" width="14.7109375" style="1" customWidth="1"/>
    <col min="21" max="21" width="13.7109375" style="1" customWidth="1"/>
    <col min="22" max="22" width="13.00390625" style="1" customWidth="1"/>
    <col min="23" max="23" width="3.00390625" style="1" customWidth="1"/>
    <col min="24" max="24" width="8.421875" style="1" customWidth="1"/>
    <col min="25" max="25" width="31.421875" style="1" customWidth="1"/>
    <col min="26" max="26" width="13.8515625" style="1" customWidth="1"/>
    <col min="27" max="27" width="12.7109375" style="1" customWidth="1"/>
    <col min="28" max="28" width="16.57421875" style="1" customWidth="1"/>
    <col min="29" max="29" width="2.00390625" style="1" customWidth="1"/>
    <col min="30" max="30" width="9.00390625" style="1" customWidth="1"/>
    <col min="31" max="31" width="38.140625" style="1" customWidth="1"/>
    <col min="32" max="32" width="14.57421875" style="1" customWidth="1"/>
    <col min="33" max="33" width="13.57421875" style="1" customWidth="1"/>
    <col min="34" max="34" width="13.421875" style="1" customWidth="1"/>
    <col min="35" max="16384" width="9.140625" style="1" customWidth="1"/>
  </cols>
  <sheetData>
    <row r="1" spans="1:23" ht="8.25" customHeight="1">
      <c r="A1" s="5"/>
      <c r="B1" s="5"/>
      <c r="C1" s="5"/>
      <c r="D1" s="5"/>
      <c r="E1" s="5"/>
      <c r="F1" s="5"/>
      <c r="G1" s="5"/>
      <c r="I1" s="5"/>
      <c r="J1" s="5"/>
      <c r="K1" s="5"/>
      <c r="L1" s="5"/>
      <c r="M1" s="5"/>
      <c r="N1" s="5"/>
      <c r="O1" s="5"/>
      <c r="P1" s="5"/>
      <c r="R1" s="5"/>
      <c r="S1" s="5"/>
      <c r="T1" s="5"/>
      <c r="U1" s="5"/>
      <c r="V1" s="5"/>
      <c r="W1" s="5"/>
    </row>
    <row r="2" spans="1:31" ht="15" customHeight="1">
      <c r="A2" s="5"/>
      <c r="B2" s="6" t="s">
        <v>138</v>
      </c>
      <c r="C2" s="6"/>
      <c r="D2" s="6"/>
      <c r="E2" s="6"/>
      <c r="F2" s="6"/>
      <c r="G2" s="5"/>
      <c r="I2" s="5"/>
      <c r="J2" s="6" t="s">
        <v>139</v>
      </c>
      <c r="K2" s="42"/>
      <c r="L2" s="6"/>
      <c r="M2" s="6"/>
      <c r="N2" s="6"/>
      <c r="O2" s="5"/>
      <c r="P2" s="5"/>
      <c r="R2" s="6" t="s">
        <v>140</v>
      </c>
      <c r="S2" s="6"/>
      <c r="T2" s="6"/>
      <c r="U2" s="6"/>
      <c r="V2" s="6"/>
      <c r="W2" s="5"/>
      <c r="X2" s="6" t="s">
        <v>124</v>
      </c>
      <c r="Y2" s="6"/>
      <c r="AD2" s="6" t="s">
        <v>126</v>
      </c>
      <c r="AE2" s="6"/>
    </row>
    <row r="3" spans="1:31" ht="15" customHeight="1">
      <c r="A3" s="5"/>
      <c r="B3" s="6" t="s">
        <v>75</v>
      </c>
      <c r="C3" s="6"/>
      <c r="D3" s="6"/>
      <c r="E3" s="6"/>
      <c r="F3" s="6"/>
      <c r="G3" s="5"/>
      <c r="I3" s="5"/>
      <c r="J3" s="42" t="s">
        <v>75</v>
      </c>
      <c r="K3" s="6"/>
      <c r="L3" s="6"/>
      <c r="M3" s="6"/>
      <c r="N3" s="6"/>
      <c r="O3" s="5"/>
      <c r="P3" s="5"/>
      <c r="R3" s="6" t="s">
        <v>108</v>
      </c>
      <c r="S3" s="6"/>
      <c r="T3" s="6"/>
      <c r="U3" s="6"/>
      <c r="V3" s="6"/>
      <c r="W3" s="5"/>
      <c r="X3" s="6" t="s">
        <v>125</v>
      </c>
      <c r="Y3" s="6"/>
      <c r="AD3" s="6" t="s">
        <v>127</v>
      </c>
      <c r="AE3" s="6"/>
    </row>
    <row r="4" spans="1:23" ht="15" customHeight="1">
      <c r="A4" s="5"/>
      <c r="B4" s="5"/>
      <c r="C4" s="6"/>
      <c r="D4" s="6"/>
      <c r="E4" s="6"/>
      <c r="F4" s="6"/>
      <c r="G4" s="5"/>
      <c r="I4" s="5"/>
      <c r="J4" s="5"/>
      <c r="K4" s="6"/>
      <c r="L4" s="6"/>
      <c r="M4" s="6"/>
      <c r="N4" s="6"/>
      <c r="O4" s="5"/>
      <c r="P4" s="5"/>
      <c r="R4" s="5"/>
      <c r="S4" s="6"/>
      <c r="T4" s="6"/>
      <c r="U4" s="6"/>
      <c r="V4" s="6"/>
      <c r="W4" s="5"/>
    </row>
    <row r="5" spans="1:34" ht="19.5" customHeight="1">
      <c r="A5" s="5"/>
      <c r="B5" s="69" t="s">
        <v>85</v>
      </c>
      <c r="C5" s="70"/>
      <c r="D5" s="66" t="s">
        <v>86</v>
      </c>
      <c r="E5" s="67"/>
      <c r="F5" s="68"/>
      <c r="G5" s="5"/>
      <c r="I5" s="5"/>
      <c r="J5" s="69" t="s">
        <v>85</v>
      </c>
      <c r="K5" s="70"/>
      <c r="L5" s="66" t="s">
        <v>86</v>
      </c>
      <c r="M5" s="67"/>
      <c r="N5" s="68"/>
      <c r="O5" s="5"/>
      <c r="P5" s="5"/>
      <c r="R5" s="69" t="s">
        <v>85</v>
      </c>
      <c r="S5" s="70"/>
      <c r="T5" s="66" t="s">
        <v>86</v>
      </c>
      <c r="U5" s="67"/>
      <c r="V5" s="68"/>
      <c r="W5" s="5"/>
      <c r="X5" s="69" t="s">
        <v>85</v>
      </c>
      <c r="Y5" s="70"/>
      <c r="Z5" s="66" t="s">
        <v>86</v>
      </c>
      <c r="AA5" s="67"/>
      <c r="AB5" s="68"/>
      <c r="AD5" s="69" t="s">
        <v>85</v>
      </c>
      <c r="AE5" s="70"/>
      <c r="AF5" s="66" t="s">
        <v>86</v>
      </c>
      <c r="AG5" s="67"/>
      <c r="AH5" s="68"/>
    </row>
    <row r="6" spans="1:34" ht="29.25" customHeight="1">
      <c r="A6" s="5"/>
      <c r="B6" s="71"/>
      <c r="C6" s="72"/>
      <c r="D6" s="10" t="s">
        <v>87</v>
      </c>
      <c r="E6" s="8" t="s">
        <v>0</v>
      </c>
      <c r="F6" s="9" t="s">
        <v>1</v>
      </c>
      <c r="G6" s="5"/>
      <c r="I6" s="5"/>
      <c r="J6" s="71"/>
      <c r="K6" s="72"/>
      <c r="L6" s="10" t="s">
        <v>87</v>
      </c>
      <c r="M6" s="8" t="s">
        <v>0</v>
      </c>
      <c r="N6" s="9" t="s">
        <v>1</v>
      </c>
      <c r="O6" s="5"/>
      <c r="P6" s="5"/>
      <c r="R6" s="71"/>
      <c r="S6" s="72"/>
      <c r="T6" s="10" t="s">
        <v>87</v>
      </c>
      <c r="U6" s="8" t="s">
        <v>0</v>
      </c>
      <c r="V6" s="9" t="s">
        <v>1</v>
      </c>
      <c r="W6" s="5"/>
      <c r="X6" s="71"/>
      <c r="Y6" s="72"/>
      <c r="Z6" s="10" t="s">
        <v>87</v>
      </c>
      <c r="AA6" s="8" t="s">
        <v>0</v>
      </c>
      <c r="AB6" s="9" t="s">
        <v>1</v>
      </c>
      <c r="AD6" s="71"/>
      <c r="AE6" s="72"/>
      <c r="AF6" s="10" t="s">
        <v>87</v>
      </c>
      <c r="AG6" s="8" t="s">
        <v>0</v>
      </c>
      <c r="AH6" s="9" t="s">
        <v>1</v>
      </c>
    </row>
    <row r="7" spans="1:34" ht="15" customHeight="1">
      <c r="A7" s="5"/>
      <c r="B7" s="73"/>
      <c r="C7" s="74"/>
      <c r="D7" s="11"/>
      <c r="E7" s="14" t="s">
        <v>88</v>
      </c>
      <c r="F7" s="15"/>
      <c r="G7" s="5"/>
      <c r="I7" s="5"/>
      <c r="J7" s="73"/>
      <c r="K7" s="74"/>
      <c r="L7" s="11"/>
      <c r="M7" s="14" t="s">
        <v>88</v>
      </c>
      <c r="N7" s="15"/>
      <c r="O7" s="5"/>
      <c r="P7" s="5"/>
      <c r="R7" s="73"/>
      <c r="S7" s="74"/>
      <c r="T7" s="11"/>
      <c r="U7" s="14" t="s">
        <v>141</v>
      </c>
      <c r="V7" s="15"/>
      <c r="W7" s="5"/>
      <c r="X7" s="73"/>
      <c r="Y7" s="74"/>
      <c r="Z7" s="11"/>
      <c r="AA7" s="14" t="s">
        <v>142</v>
      </c>
      <c r="AB7" s="15"/>
      <c r="AD7" s="73"/>
      <c r="AE7" s="74"/>
      <c r="AF7" s="11"/>
      <c r="AG7" s="14" t="s">
        <v>109</v>
      </c>
      <c r="AH7" s="15"/>
    </row>
    <row r="8" spans="1:34" ht="6.75" customHeight="1">
      <c r="A8" s="5"/>
      <c r="B8" s="48"/>
      <c r="C8" s="49"/>
      <c r="D8" s="16"/>
      <c r="E8" s="3"/>
      <c r="F8" s="24"/>
      <c r="G8" s="5"/>
      <c r="I8" s="5"/>
      <c r="J8" s="48"/>
      <c r="K8" s="49"/>
      <c r="L8" s="16"/>
      <c r="M8" s="3"/>
      <c r="N8" s="24"/>
      <c r="O8" s="5"/>
      <c r="P8" s="5"/>
      <c r="R8" s="48"/>
      <c r="S8" s="49"/>
      <c r="T8" s="16"/>
      <c r="U8" s="3"/>
      <c r="V8" s="24"/>
      <c r="W8" s="5"/>
      <c r="X8" s="48"/>
      <c r="Y8" s="49"/>
      <c r="Z8" s="59"/>
      <c r="AA8" s="3"/>
      <c r="AB8" s="24"/>
      <c r="AD8" s="48"/>
      <c r="AE8" s="49"/>
      <c r="AF8" s="16"/>
      <c r="AG8" s="3"/>
      <c r="AH8" s="24"/>
    </row>
    <row r="9" spans="1:34" ht="15">
      <c r="A9" s="5"/>
      <c r="B9" s="51" t="s">
        <v>90</v>
      </c>
      <c r="C9" s="55"/>
      <c r="D9" s="16">
        <f>SUM(D11:D27)</f>
        <v>12677710006.644709</v>
      </c>
      <c r="E9" s="3">
        <f>SUM(E11:E27)</f>
        <v>7575936426.860712</v>
      </c>
      <c r="F9" s="24">
        <f>SUM(F11:F27)</f>
        <v>5101773579.783998</v>
      </c>
      <c r="G9" s="5"/>
      <c r="I9" s="5"/>
      <c r="J9" s="51" t="s">
        <v>90</v>
      </c>
      <c r="K9" s="55"/>
      <c r="L9" s="16">
        <f>SUM(L11:L27)</f>
        <v>10970947720.459505</v>
      </c>
      <c r="M9" s="3">
        <f>SUM(M11:M27)</f>
        <v>6734222977.833022</v>
      </c>
      <c r="N9" s="24">
        <f>SUM(N11:N27)</f>
        <v>4236724742.6264834</v>
      </c>
      <c r="O9" s="5"/>
      <c r="P9" s="5"/>
      <c r="R9" s="51" t="s">
        <v>90</v>
      </c>
      <c r="S9" s="55"/>
      <c r="T9" s="16">
        <f>D9-L9</f>
        <v>1706762286.1852036</v>
      </c>
      <c r="U9" s="3">
        <f>E9-M9</f>
        <v>841713449.0276899</v>
      </c>
      <c r="V9" s="24">
        <f>F9-N9</f>
        <v>865048837.1575141</v>
      </c>
      <c r="W9" s="5"/>
      <c r="X9" s="51" t="s">
        <v>90</v>
      </c>
      <c r="Y9" s="55"/>
      <c r="Z9" s="16">
        <f>SUM(Z11:Z27)</f>
        <v>496154</v>
      </c>
      <c r="AA9" s="3">
        <f>SUM(AA11:AA27)</f>
        <v>169476</v>
      </c>
      <c r="AB9" s="24">
        <f>SUM(AB11:AB27)</f>
        <v>326678</v>
      </c>
      <c r="AD9" s="51" t="s">
        <v>90</v>
      </c>
      <c r="AE9" s="55"/>
      <c r="AF9" s="16">
        <f>T9/Z9</f>
        <v>3439.9849365019804</v>
      </c>
      <c r="AG9" s="3">
        <f>U9/AA9</f>
        <v>4966.5642865520185</v>
      </c>
      <c r="AH9" s="24">
        <f>V9/AB9</f>
        <v>2648.0168152049237</v>
      </c>
    </row>
    <row r="10" spans="1:34" ht="6" customHeight="1">
      <c r="A10" s="5"/>
      <c r="B10" s="51"/>
      <c r="C10" s="52"/>
      <c r="D10" s="16"/>
      <c r="E10" s="3"/>
      <c r="F10" s="24"/>
      <c r="G10" s="5"/>
      <c r="I10" s="5"/>
      <c r="J10" s="51"/>
      <c r="K10" s="52"/>
      <c r="L10" s="16"/>
      <c r="M10" s="3"/>
      <c r="N10" s="24"/>
      <c r="O10" s="5"/>
      <c r="P10" s="5"/>
      <c r="R10" s="51"/>
      <c r="S10" s="52"/>
      <c r="T10" s="16"/>
      <c r="U10" s="3"/>
      <c r="V10" s="24"/>
      <c r="W10" s="5"/>
      <c r="X10" s="51"/>
      <c r="Y10" s="52"/>
      <c r="Z10" s="16"/>
      <c r="AA10" s="3"/>
      <c r="AB10" s="24"/>
      <c r="AD10" s="51"/>
      <c r="AE10" s="52"/>
      <c r="AF10" s="16"/>
      <c r="AG10" s="3"/>
      <c r="AH10" s="24"/>
    </row>
    <row r="11" spans="1:34" ht="21.75" customHeight="1">
      <c r="A11" s="5"/>
      <c r="B11" s="51" t="s">
        <v>23</v>
      </c>
      <c r="C11" s="52" t="s">
        <v>91</v>
      </c>
      <c r="D11" s="16">
        <f>E11+F11</f>
        <v>55220776.95999999</v>
      </c>
      <c r="E11" s="3">
        <v>53625222.16</v>
      </c>
      <c r="F11" s="24">
        <v>1595554.8000000003</v>
      </c>
      <c r="G11" s="5"/>
      <c r="I11" s="5"/>
      <c r="J11" s="51" t="s">
        <v>23</v>
      </c>
      <c r="K11" s="52" t="s">
        <v>91</v>
      </c>
      <c r="L11" s="16">
        <f>M11+N11</f>
        <v>42468232.28</v>
      </c>
      <c r="M11" s="3">
        <v>40150131.04</v>
      </c>
      <c r="N11" s="24">
        <v>2318101.24</v>
      </c>
      <c r="O11" s="5"/>
      <c r="P11" s="5"/>
      <c r="R11" s="51" t="s">
        <v>23</v>
      </c>
      <c r="S11" s="52" t="s">
        <v>91</v>
      </c>
      <c r="T11" s="16">
        <f aca="true" t="shared" si="0" ref="T11:T27">D11-L11</f>
        <v>12752544.679999992</v>
      </c>
      <c r="U11" s="3">
        <f aca="true" t="shared" si="1" ref="U11:U27">E11-M11</f>
        <v>13475091.119999997</v>
      </c>
      <c r="V11" s="24">
        <f aca="true" t="shared" si="2" ref="V11:V27">F11-N11</f>
        <v>-722546.44</v>
      </c>
      <c r="W11" s="5"/>
      <c r="X11" s="51" t="s">
        <v>23</v>
      </c>
      <c r="Y11" s="52" t="s">
        <v>91</v>
      </c>
      <c r="Z11" s="16">
        <f>SUM(AA11:AB11)</f>
        <v>161</v>
      </c>
      <c r="AA11" s="3">
        <v>122</v>
      </c>
      <c r="AB11" s="24">
        <v>39</v>
      </c>
      <c r="AD11" s="51" t="s">
        <v>23</v>
      </c>
      <c r="AE11" s="52" t="s">
        <v>91</v>
      </c>
      <c r="AF11" s="16">
        <f aca="true" t="shared" si="3" ref="AF11:AF27">T11/Z11</f>
        <v>79208.35204968939</v>
      </c>
      <c r="AG11" s="3">
        <f aca="true" t="shared" si="4" ref="AG11:AG27">U11/AA11</f>
        <v>110451.56655737702</v>
      </c>
      <c r="AH11" s="24">
        <f aca="true" t="shared" si="5" ref="AH11:AH27">V11/AB11</f>
        <v>-18526.831794871792</v>
      </c>
    </row>
    <row r="12" spans="1:34" ht="20.25" customHeight="1">
      <c r="A12" s="5"/>
      <c r="B12" s="51" t="s">
        <v>24</v>
      </c>
      <c r="C12" s="52" t="s">
        <v>92</v>
      </c>
      <c r="D12" s="16">
        <f>E12+F12</f>
        <v>2819765415.462696</v>
      </c>
      <c r="E12" s="3">
        <v>2130763164.4606965</v>
      </c>
      <c r="F12" s="24">
        <v>689002251.0019996</v>
      </c>
      <c r="G12" s="5"/>
      <c r="I12" s="5"/>
      <c r="J12" s="51" t="s">
        <v>24</v>
      </c>
      <c r="K12" s="52" t="s">
        <v>92</v>
      </c>
      <c r="L12" s="16">
        <f>M12+N12</f>
        <v>2671203972.176503</v>
      </c>
      <c r="M12" s="3">
        <v>1983616158.8230047</v>
      </c>
      <c r="N12" s="24">
        <v>687587813.3534982</v>
      </c>
      <c r="O12" s="5"/>
      <c r="P12" s="5"/>
      <c r="R12" s="51" t="s">
        <v>24</v>
      </c>
      <c r="S12" s="52" t="s">
        <v>92</v>
      </c>
      <c r="T12" s="16">
        <f t="shared" si="0"/>
        <v>148561443.2861929</v>
      </c>
      <c r="U12" s="3">
        <f t="shared" si="1"/>
        <v>147147005.63769174</v>
      </c>
      <c r="V12" s="24">
        <f t="shared" si="2"/>
        <v>1414437.6485013962</v>
      </c>
      <c r="W12" s="5"/>
      <c r="X12" s="51" t="s">
        <v>24</v>
      </c>
      <c r="Y12" s="52" t="s">
        <v>92</v>
      </c>
      <c r="Z12" s="16">
        <f aca="true" t="shared" si="6" ref="Z12:Z27">SUM(AA12:AB12)</f>
        <v>70874</v>
      </c>
      <c r="AA12" s="3">
        <v>38899</v>
      </c>
      <c r="AB12" s="24">
        <v>31975</v>
      </c>
      <c r="AD12" s="51" t="s">
        <v>24</v>
      </c>
      <c r="AE12" s="52" t="s">
        <v>92</v>
      </c>
      <c r="AF12" s="16">
        <f t="shared" si="3"/>
        <v>2096.1345950022983</v>
      </c>
      <c r="AG12" s="3">
        <f t="shared" si="4"/>
        <v>3782.7966178485754</v>
      </c>
      <c r="AH12" s="24">
        <f t="shared" si="5"/>
        <v>44.23573568417189</v>
      </c>
    </row>
    <row r="13" spans="1:34" ht="39.75" customHeight="1">
      <c r="A13" s="5"/>
      <c r="B13" s="51" t="s">
        <v>25</v>
      </c>
      <c r="C13" s="52" t="s">
        <v>93</v>
      </c>
      <c r="D13" s="16">
        <f>E13+F13</f>
        <v>563873856.0569992</v>
      </c>
      <c r="E13" s="3">
        <v>149653948.6120001</v>
      </c>
      <c r="F13" s="24">
        <v>414219907.44499916</v>
      </c>
      <c r="G13" s="5"/>
      <c r="I13" s="5"/>
      <c r="J13" s="51" t="s">
        <v>25</v>
      </c>
      <c r="K13" s="52" t="s">
        <v>93</v>
      </c>
      <c r="L13" s="16">
        <f>M13+N13</f>
        <v>479375668.7770002</v>
      </c>
      <c r="M13" s="3">
        <v>113965590.79700005</v>
      </c>
      <c r="N13" s="24">
        <v>365410077.98000014</v>
      </c>
      <c r="O13" s="5"/>
      <c r="P13" s="5"/>
      <c r="R13" s="51" t="s">
        <v>25</v>
      </c>
      <c r="S13" s="52" t="s">
        <v>93</v>
      </c>
      <c r="T13" s="16">
        <f t="shared" si="0"/>
        <v>84498187.27999902</v>
      </c>
      <c r="U13" s="3">
        <f t="shared" si="1"/>
        <v>35688357.81500006</v>
      </c>
      <c r="V13" s="24">
        <f t="shared" si="2"/>
        <v>48809829.46499902</v>
      </c>
      <c r="W13" s="5"/>
      <c r="X13" s="51" t="s">
        <v>25</v>
      </c>
      <c r="Y13" s="52" t="s">
        <v>93</v>
      </c>
      <c r="Z13" s="16">
        <f t="shared" si="6"/>
        <v>4511</v>
      </c>
      <c r="AA13" s="3">
        <v>3784</v>
      </c>
      <c r="AB13" s="24">
        <v>727</v>
      </c>
      <c r="AD13" s="51" t="s">
        <v>25</v>
      </c>
      <c r="AE13" s="52" t="s">
        <v>93</v>
      </c>
      <c r="AF13" s="16">
        <f t="shared" si="3"/>
        <v>18731.586628241857</v>
      </c>
      <c r="AG13" s="3">
        <f t="shared" si="4"/>
        <v>9431.384200581411</v>
      </c>
      <c r="AH13" s="24">
        <f t="shared" si="5"/>
        <v>67138.69252407018</v>
      </c>
    </row>
    <row r="14" spans="1:34" ht="38.25" customHeight="1">
      <c r="A14" s="5"/>
      <c r="B14" s="51" t="s">
        <v>26</v>
      </c>
      <c r="C14" s="52" t="s">
        <v>94</v>
      </c>
      <c r="D14" s="16">
        <f aca="true" t="shared" si="7" ref="D14:D27">E14+F14</f>
        <v>47858062.324999996</v>
      </c>
      <c r="E14" s="3">
        <v>46143831.205</v>
      </c>
      <c r="F14" s="24">
        <v>1714231.12</v>
      </c>
      <c r="G14" s="5"/>
      <c r="I14" s="5"/>
      <c r="J14" s="51" t="s">
        <v>26</v>
      </c>
      <c r="K14" s="52" t="s">
        <v>94</v>
      </c>
      <c r="L14" s="16">
        <f aca="true" t="shared" si="8" ref="L14:L27">M14+N14</f>
        <v>38162436.375000045</v>
      </c>
      <c r="M14" s="3">
        <v>36874698.36500005</v>
      </c>
      <c r="N14" s="24">
        <v>1287738.0099999995</v>
      </c>
      <c r="O14" s="5"/>
      <c r="P14" s="5"/>
      <c r="R14" s="51" t="s">
        <v>26</v>
      </c>
      <c r="S14" s="52" t="s">
        <v>94</v>
      </c>
      <c r="T14" s="16">
        <f>D14-L14</f>
        <v>9695625.94999995</v>
      </c>
      <c r="U14" s="3">
        <f t="shared" si="1"/>
        <v>9269132.839999951</v>
      </c>
      <c r="V14" s="24">
        <f t="shared" si="2"/>
        <v>426493.11000000057</v>
      </c>
      <c r="W14" s="5"/>
      <c r="X14" s="51" t="s">
        <v>26</v>
      </c>
      <c r="Y14" s="52" t="s">
        <v>94</v>
      </c>
      <c r="Z14" s="16">
        <f t="shared" si="6"/>
        <v>431</v>
      </c>
      <c r="AA14" s="3">
        <v>314</v>
      </c>
      <c r="AB14" s="24">
        <v>117</v>
      </c>
      <c r="AD14" s="51" t="s">
        <v>26</v>
      </c>
      <c r="AE14" s="52" t="s">
        <v>94</v>
      </c>
      <c r="AF14" s="16">
        <f>T14/Z14</f>
        <v>22495.65185614838</v>
      </c>
      <c r="AG14" s="3">
        <f t="shared" si="4"/>
        <v>29519.531337579465</v>
      </c>
      <c r="AH14" s="24">
        <f t="shared" si="5"/>
        <v>3645.2402564102613</v>
      </c>
    </row>
    <row r="15" spans="1:34" ht="16.5" customHeight="1">
      <c r="A15" s="5"/>
      <c r="B15" s="51" t="s">
        <v>27</v>
      </c>
      <c r="C15" s="52" t="s">
        <v>95</v>
      </c>
      <c r="D15" s="16">
        <f t="shared" si="7"/>
        <v>64934442.85</v>
      </c>
      <c r="E15" s="3">
        <v>57850345.53</v>
      </c>
      <c r="F15" s="24">
        <v>7084097.3199999975</v>
      </c>
      <c r="G15" s="5"/>
      <c r="I15" s="5"/>
      <c r="J15" s="51" t="s">
        <v>27</v>
      </c>
      <c r="K15" s="52" t="s">
        <v>95</v>
      </c>
      <c r="L15" s="16">
        <f t="shared" si="8"/>
        <v>65740949.170000024</v>
      </c>
      <c r="M15" s="3">
        <v>58942336.86000002</v>
      </c>
      <c r="N15" s="24">
        <v>6798612.310000002</v>
      </c>
      <c r="O15" s="5"/>
      <c r="P15" s="5"/>
      <c r="R15" s="51" t="s">
        <v>27</v>
      </c>
      <c r="S15" s="52" t="s">
        <v>95</v>
      </c>
      <c r="T15" s="16">
        <f>D15-L15</f>
        <v>-806506.3200000226</v>
      </c>
      <c r="U15" s="3">
        <f t="shared" si="1"/>
        <v>-1091991.3300000206</v>
      </c>
      <c r="V15" s="24">
        <f t="shared" si="2"/>
        <v>285485.0099999951</v>
      </c>
      <c r="W15" s="5"/>
      <c r="X15" s="51" t="s">
        <v>27</v>
      </c>
      <c r="Y15" s="52" t="s">
        <v>95</v>
      </c>
      <c r="Z15" s="16">
        <f t="shared" si="6"/>
        <v>152</v>
      </c>
      <c r="AA15" s="3">
        <v>121</v>
      </c>
      <c r="AB15" s="24">
        <v>31</v>
      </c>
      <c r="AD15" s="51" t="s">
        <v>27</v>
      </c>
      <c r="AE15" s="52" t="s">
        <v>95</v>
      </c>
      <c r="AF15" s="16">
        <f t="shared" si="3"/>
        <v>-5305.9626315790965</v>
      </c>
      <c r="AG15" s="3">
        <f t="shared" si="4"/>
        <v>-9024.72173553736</v>
      </c>
      <c r="AH15" s="24">
        <f t="shared" si="5"/>
        <v>9209.193870967585</v>
      </c>
    </row>
    <row r="16" spans="1:34" ht="46.5" customHeight="1">
      <c r="A16" s="5"/>
      <c r="B16" s="51" t="s">
        <v>28</v>
      </c>
      <c r="C16" s="52" t="s">
        <v>96</v>
      </c>
      <c r="D16" s="16">
        <f>E16+F16</f>
        <v>5281636085.944008</v>
      </c>
      <c r="E16" s="3">
        <v>2336362136.7400146</v>
      </c>
      <c r="F16" s="24">
        <v>2945273949.203994</v>
      </c>
      <c r="G16" s="5"/>
      <c r="I16" s="5"/>
      <c r="J16" s="51" t="s">
        <v>28</v>
      </c>
      <c r="K16" s="52" t="s">
        <v>96</v>
      </c>
      <c r="L16" s="16">
        <f>M16+N16</f>
        <v>4424074006.139003</v>
      </c>
      <c r="M16" s="3">
        <v>2085500811.1160152</v>
      </c>
      <c r="N16" s="24">
        <v>2338573195.0229874</v>
      </c>
      <c r="O16" s="5"/>
      <c r="P16" s="5"/>
      <c r="R16" s="51" t="s">
        <v>28</v>
      </c>
      <c r="S16" s="52" t="s">
        <v>96</v>
      </c>
      <c r="T16" s="16">
        <f t="shared" si="0"/>
        <v>857562079.8050051</v>
      </c>
      <c r="U16" s="3">
        <f t="shared" si="1"/>
        <v>250861325.62399936</v>
      </c>
      <c r="V16" s="24">
        <f t="shared" si="2"/>
        <v>606700754.1810064</v>
      </c>
      <c r="W16" s="5"/>
      <c r="X16" s="51" t="s">
        <v>28</v>
      </c>
      <c r="Y16" s="52" t="s">
        <v>96</v>
      </c>
      <c r="Z16" s="16">
        <f t="shared" si="6"/>
        <v>290306</v>
      </c>
      <c r="AA16" s="3">
        <v>72920</v>
      </c>
      <c r="AB16" s="24">
        <v>217386</v>
      </c>
      <c r="AD16" s="51" t="s">
        <v>28</v>
      </c>
      <c r="AE16" s="52" t="s">
        <v>96</v>
      </c>
      <c r="AF16" s="16">
        <f t="shared" si="3"/>
        <v>2953.993647409992</v>
      </c>
      <c r="AG16" s="3">
        <f t="shared" si="4"/>
        <v>3440.2266267690534</v>
      </c>
      <c r="AH16" s="24">
        <f t="shared" si="5"/>
        <v>2790.8915669868643</v>
      </c>
    </row>
    <row r="17" spans="1:34" ht="20.25" customHeight="1">
      <c r="A17" s="5"/>
      <c r="B17" s="51" t="s">
        <v>29</v>
      </c>
      <c r="C17" s="52" t="s">
        <v>97</v>
      </c>
      <c r="D17" s="16">
        <f>E17+F17</f>
        <v>190651549.6299998</v>
      </c>
      <c r="E17" s="3">
        <v>174672503.16999978</v>
      </c>
      <c r="F17" s="24">
        <v>15979046.459999997</v>
      </c>
      <c r="G17" s="5"/>
      <c r="I17" s="5"/>
      <c r="J17" s="51" t="s">
        <v>29</v>
      </c>
      <c r="K17" s="52" t="s">
        <v>97</v>
      </c>
      <c r="L17" s="16">
        <f>M17+N17</f>
        <v>170926036.82</v>
      </c>
      <c r="M17" s="3">
        <v>157366596.99</v>
      </c>
      <c r="N17" s="24">
        <v>13559439.829999993</v>
      </c>
      <c r="O17" s="5"/>
      <c r="P17" s="5"/>
      <c r="R17" s="51" t="s">
        <v>29</v>
      </c>
      <c r="S17" s="52" t="s">
        <v>97</v>
      </c>
      <c r="T17" s="16">
        <f t="shared" si="0"/>
        <v>19725512.809999794</v>
      </c>
      <c r="U17" s="3">
        <f t="shared" si="1"/>
        <v>17305906.17999977</v>
      </c>
      <c r="V17" s="24">
        <f t="shared" si="2"/>
        <v>2419606.6300000045</v>
      </c>
      <c r="W17" s="5"/>
      <c r="X17" s="51" t="s">
        <v>29</v>
      </c>
      <c r="Y17" s="52" t="s">
        <v>97</v>
      </c>
      <c r="Z17" s="16">
        <f t="shared" si="6"/>
        <v>1300</v>
      </c>
      <c r="AA17" s="3">
        <v>991</v>
      </c>
      <c r="AB17" s="24">
        <v>309</v>
      </c>
      <c r="AD17" s="51" t="s">
        <v>29</v>
      </c>
      <c r="AE17" s="52" t="s">
        <v>97</v>
      </c>
      <c r="AF17" s="16">
        <f t="shared" si="3"/>
        <v>15173.471392307534</v>
      </c>
      <c r="AG17" s="3">
        <f t="shared" si="4"/>
        <v>17463.07384460118</v>
      </c>
      <c r="AH17" s="24">
        <f t="shared" si="5"/>
        <v>7830.442168284804</v>
      </c>
    </row>
    <row r="18" spans="1:34" ht="34.5" customHeight="1">
      <c r="A18" s="5"/>
      <c r="B18" s="51" t="s">
        <v>30</v>
      </c>
      <c r="C18" s="52" t="s">
        <v>98</v>
      </c>
      <c r="D18" s="16">
        <f t="shared" si="7"/>
        <v>953805846.7900059</v>
      </c>
      <c r="E18" s="3">
        <v>456094409.5800006</v>
      </c>
      <c r="F18" s="24">
        <v>497711437.2100053</v>
      </c>
      <c r="G18" s="5"/>
      <c r="I18" s="5"/>
      <c r="J18" s="51" t="s">
        <v>30</v>
      </c>
      <c r="K18" s="52" t="s">
        <v>98</v>
      </c>
      <c r="L18" s="16">
        <f t="shared" si="8"/>
        <v>692923895.8899992</v>
      </c>
      <c r="M18" s="3">
        <v>321919866.9450016</v>
      </c>
      <c r="N18" s="24">
        <v>371004028.9449975</v>
      </c>
      <c r="O18" s="5"/>
      <c r="P18" s="5"/>
      <c r="R18" s="51" t="s">
        <v>30</v>
      </c>
      <c r="S18" s="52" t="s">
        <v>98</v>
      </c>
      <c r="T18" s="16">
        <f t="shared" si="0"/>
        <v>260881950.90000677</v>
      </c>
      <c r="U18" s="3">
        <f t="shared" si="1"/>
        <v>134174542.63499898</v>
      </c>
      <c r="V18" s="24">
        <f t="shared" si="2"/>
        <v>126707408.2650078</v>
      </c>
      <c r="W18" s="5"/>
      <c r="X18" s="51" t="s">
        <v>30</v>
      </c>
      <c r="Y18" s="52" t="s">
        <v>98</v>
      </c>
      <c r="Z18" s="16">
        <f t="shared" si="6"/>
        <v>69337</v>
      </c>
      <c r="AA18" s="3">
        <v>14421</v>
      </c>
      <c r="AB18" s="24">
        <v>54916</v>
      </c>
      <c r="AD18" s="51" t="s">
        <v>30</v>
      </c>
      <c r="AE18" s="52" t="s">
        <v>98</v>
      </c>
      <c r="AF18" s="16">
        <f t="shared" si="3"/>
        <v>3762.5214661725595</v>
      </c>
      <c r="AG18" s="3">
        <f t="shared" si="4"/>
        <v>9304.108080923583</v>
      </c>
      <c r="AH18" s="24">
        <f t="shared" si="5"/>
        <v>2307.294927981058</v>
      </c>
    </row>
    <row r="19" spans="1:34" ht="21.75" customHeight="1">
      <c r="A19" s="5"/>
      <c r="B19" s="51" t="s">
        <v>31</v>
      </c>
      <c r="C19" s="52" t="s">
        <v>99</v>
      </c>
      <c r="D19" s="16">
        <f t="shared" si="7"/>
        <v>567394685.1599987</v>
      </c>
      <c r="E19" s="3">
        <v>531153947.9099987</v>
      </c>
      <c r="F19" s="24">
        <v>36240737.24999999</v>
      </c>
      <c r="G19" s="5"/>
      <c r="I19" s="5"/>
      <c r="J19" s="51" t="s">
        <v>31</v>
      </c>
      <c r="K19" s="52" t="s">
        <v>99</v>
      </c>
      <c r="L19" s="16">
        <f t="shared" si="8"/>
        <v>583914179.1100005</v>
      </c>
      <c r="M19" s="3">
        <v>562106072.2900004</v>
      </c>
      <c r="N19" s="24">
        <v>21808106.819999997</v>
      </c>
      <c r="O19" s="5"/>
      <c r="P19" s="5"/>
      <c r="R19" s="51" t="s">
        <v>31</v>
      </c>
      <c r="S19" s="52" t="s">
        <v>99</v>
      </c>
      <c r="T19" s="16">
        <f t="shared" si="0"/>
        <v>-16519493.950001836</v>
      </c>
      <c r="U19" s="3">
        <f t="shared" si="1"/>
        <v>-30952124.380001724</v>
      </c>
      <c r="V19" s="24">
        <f t="shared" si="2"/>
        <v>14432630.429999996</v>
      </c>
      <c r="W19" s="5"/>
      <c r="X19" s="51" t="s">
        <v>31</v>
      </c>
      <c r="Y19" s="52" t="s">
        <v>99</v>
      </c>
      <c r="Z19" s="16">
        <f t="shared" si="6"/>
        <v>2207</v>
      </c>
      <c r="AA19" s="3">
        <v>1543</v>
      </c>
      <c r="AB19" s="24">
        <v>664</v>
      </c>
      <c r="AD19" s="51" t="s">
        <v>31</v>
      </c>
      <c r="AE19" s="52" t="s">
        <v>99</v>
      </c>
      <c r="AF19" s="16">
        <f t="shared" si="3"/>
        <v>-7485.044834617959</v>
      </c>
      <c r="AG19" s="3">
        <f t="shared" si="4"/>
        <v>-20059.704718082776</v>
      </c>
      <c r="AH19" s="24">
        <f t="shared" si="5"/>
        <v>21735.889201807222</v>
      </c>
    </row>
    <row r="20" spans="1:34" ht="24" customHeight="1">
      <c r="A20" s="5"/>
      <c r="B20" s="51" t="s">
        <v>32</v>
      </c>
      <c r="C20" s="52" t="s">
        <v>100</v>
      </c>
      <c r="D20" s="16">
        <f t="shared" si="7"/>
        <v>823380450.1599995</v>
      </c>
      <c r="E20" s="3">
        <v>560050180.0299996</v>
      </c>
      <c r="F20" s="24">
        <v>263330270.1299999</v>
      </c>
      <c r="G20" s="5"/>
      <c r="I20" s="5"/>
      <c r="J20" s="51" t="s">
        <v>32</v>
      </c>
      <c r="K20" s="52" t="s">
        <v>100</v>
      </c>
      <c r="L20" s="16">
        <f t="shared" si="8"/>
        <v>757433435.2800003</v>
      </c>
      <c r="M20" s="3">
        <v>501764967.7799997</v>
      </c>
      <c r="N20" s="24">
        <v>255668467.5000007</v>
      </c>
      <c r="O20" s="5"/>
      <c r="P20" s="5"/>
      <c r="R20" s="51" t="s">
        <v>32</v>
      </c>
      <c r="S20" s="52" t="s">
        <v>100</v>
      </c>
      <c r="T20" s="16">
        <f t="shared" si="0"/>
        <v>65947014.87999916</v>
      </c>
      <c r="U20" s="3">
        <f t="shared" si="1"/>
        <v>58285212.24999994</v>
      </c>
      <c r="V20" s="24">
        <f t="shared" si="2"/>
        <v>7661802.62999922</v>
      </c>
      <c r="W20" s="5"/>
      <c r="X20" s="51" t="s">
        <v>32</v>
      </c>
      <c r="Y20" s="52" t="s">
        <v>100</v>
      </c>
      <c r="Z20" s="16">
        <f t="shared" si="6"/>
        <v>2608</v>
      </c>
      <c r="AA20" s="3">
        <v>790</v>
      </c>
      <c r="AB20" s="24">
        <v>1818</v>
      </c>
      <c r="AD20" s="51" t="s">
        <v>32</v>
      </c>
      <c r="AE20" s="52" t="s">
        <v>100</v>
      </c>
      <c r="AF20" s="16">
        <f t="shared" si="3"/>
        <v>25286.43208588925</v>
      </c>
      <c r="AG20" s="3">
        <f t="shared" si="4"/>
        <v>73778.74968354423</v>
      </c>
      <c r="AH20" s="24">
        <f t="shared" si="5"/>
        <v>4214.41288778835</v>
      </c>
    </row>
    <row r="21" spans="1:34" ht="24.75" customHeight="1">
      <c r="A21" s="5"/>
      <c r="B21" s="51" t="s">
        <v>33</v>
      </c>
      <c r="C21" s="52" t="s">
        <v>101</v>
      </c>
      <c r="D21" s="16">
        <f t="shared" si="7"/>
        <v>23759639.450000003</v>
      </c>
      <c r="E21" s="3">
        <v>10681655.18</v>
      </c>
      <c r="F21" s="24">
        <v>13077984.270000001</v>
      </c>
      <c r="G21" s="5"/>
      <c r="I21" s="5"/>
      <c r="J21" s="51" t="s">
        <v>33</v>
      </c>
      <c r="K21" s="52" t="s">
        <v>101</v>
      </c>
      <c r="L21" s="16">
        <f t="shared" si="8"/>
        <v>24146904.92</v>
      </c>
      <c r="M21" s="3">
        <v>9919376.54</v>
      </c>
      <c r="N21" s="24">
        <v>14227528.380000003</v>
      </c>
      <c r="O21" s="5"/>
      <c r="P21" s="5"/>
      <c r="R21" s="51" t="s">
        <v>33</v>
      </c>
      <c r="S21" s="52" t="s">
        <v>101</v>
      </c>
      <c r="T21" s="16">
        <f t="shared" si="0"/>
        <v>-387265.4699999988</v>
      </c>
      <c r="U21" s="3">
        <f t="shared" si="1"/>
        <v>762278.6400000006</v>
      </c>
      <c r="V21" s="24">
        <f t="shared" si="2"/>
        <v>-1149544.1100000013</v>
      </c>
      <c r="W21" s="5"/>
      <c r="X21" s="51" t="s">
        <v>33</v>
      </c>
      <c r="Y21" s="52" t="s">
        <v>101</v>
      </c>
      <c r="Z21" s="16">
        <f t="shared" si="6"/>
        <v>96</v>
      </c>
      <c r="AA21" s="3">
        <v>59</v>
      </c>
      <c r="AB21" s="24">
        <v>37</v>
      </c>
      <c r="AD21" s="51" t="s">
        <v>33</v>
      </c>
      <c r="AE21" s="52" t="s">
        <v>101</v>
      </c>
      <c r="AF21" s="16">
        <f t="shared" si="3"/>
        <v>-4034.0153124999874</v>
      </c>
      <c r="AG21" s="3">
        <f t="shared" si="4"/>
        <v>12919.976949152553</v>
      </c>
      <c r="AH21" s="24">
        <f t="shared" si="5"/>
        <v>-31068.759729729765</v>
      </c>
    </row>
    <row r="22" spans="1:34" ht="31.5" customHeight="1">
      <c r="A22" s="5"/>
      <c r="B22" s="51" t="s">
        <v>34</v>
      </c>
      <c r="C22" s="52" t="s">
        <v>102</v>
      </c>
      <c r="D22" s="16">
        <f t="shared" si="7"/>
        <v>25258890.67</v>
      </c>
      <c r="E22" s="3">
        <v>18906449.400000002</v>
      </c>
      <c r="F22" s="24">
        <v>6352441.2700000005</v>
      </c>
      <c r="G22" s="5"/>
      <c r="I22" s="5"/>
      <c r="J22" s="51" t="s">
        <v>34</v>
      </c>
      <c r="K22" s="52" t="s">
        <v>102</v>
      </c>
      <c r="L22" s="16">
        <f t="shared" si="8"/>
        <v>20532457.03</v>
      </c>
      <c r="M22" s="3">
        <v>15778181.84</v>
      </c>
      <c r="N22" s="24">
        <v>4754275.190000002</v>
      </c>
      <c r="O22" s="5"/>
      <c r="P22" s="5"/>
      <c r="R22" s="51" t="s">
        <v>34</v>
      </c>
      <c r="S22" s="52" t="s">
        <v>102</v>
      </c>
      <c r="T22" s="16">
        <f t="shared" si="0"/>
        <v>4726433.640000001</v>
      </c>
      <c r="U22" s="3">
        <f t="shared" si="1"/>
        <v>3128267.5600000024</v>
      </c>
      <c r="V22" s="24">
        <f t="shared" si="2"/>
        <v>1598166.0799999982</v>
      </c>
      <c r="W22" s="5"/>
      <c r="X22" s="51" t="s">
        <v>34</v>
      </c>
      <c r="Y22" s="52" t="s">
        <v>102</v>
      </c>
      <c r="Z22" s="16">
        <f t="shared" si="6"/>
        <v>912</v>
      </c>
      <c r="AA22" s="3">
        <v>620</v>
      </c>
      <c r="AB22" s="24">
        <v>292</v>
      </c>
      <c r="AD22" s="51" t="s">
        <v>34</v>
      </c>
      <c r="AE22" s="52" t="s">
        <v>102</v>
      </c>
      <c r="AF22" s="16">
        <f t="shared" si="3"/>
        <v>5182.49302631579</v>
      </c>
      <c r="AG22" s="3">
        <f t="shared" si="4"/>
        <v>5045.592838709681</v>
      </c>
      <c r="AH22" s="24">
        <f t="shared" si="5"/>
        <v>5473.171506849309</v>
      </c>
    </row>
    <row r="23" spans="1:34" ht="33" customHeight="1">
      <c r="A23" s="5"/>
      <c r="B23" s="51" t="s">
        <v>35</v>
      </c>
      <c r="C23" s="52" t="s">
        <v>103</v>
      </c>
      <c r="D23" s="16">
        <f t="shared" si="7"/>
        <v>98422693.70999989</v>
      </c>
      <c r="E23" s="3">
        <v>66085907.10999987</v>
      </c>
      <c r="F23" s="24">
        <v>32336786.600000024</v>
      </c>
      <c r="G23" s="5"/>
      <c r="I23" s="5"/>
      <c r="J23" s="51" t="s">
        <v>35</v>
      </c>
      <c r="K23" s="52" t="s">
        <v>103</v>
      </c>
      <c r="L23" s="16">
        <f t="shared" si="8"/>
        <v>68572801.22799988</v>
      </c>
      <c r="M23" s="3">
        <v>46496048.40499988</v>
      </c>
      <c r="N23" s="24">
        <v>22076752.823000003</v>
      </c>
      <c r="O23" s="5"/>
      <c r="P23" s="5"/>
      <c r="R23" s="51" t="s">
        <v>35</v>
      </c>
      <c r="S23" s="52" t="s">
        <v>103</v>
      </c>
      <c r="T23" s="16">
        <f t="shared" si="0"/>
        <v>29849892.48200001</v>
      </c>
      <c r="U23" s="3">
        <f t="shared" si="1"/>
        <v>19589858.70499999</v>
      </c>
      <c r="V23" s="24">
        <f t="shared" si="2"/>
        <v>10260033.777000021</v>
      </c>
      <c r="W23" s="5"/>
      <c r="X23" s="51" t="s">
        <v>35</v>
      </c>
      <c r="Y23" s="52" t="s">
        <v>103</v>
      </c>
      <c r="Z23" s="16">
        <f t="shared" si="6"/>
        <v>5704</v>
      </c>
      <c r="AA23" s="3">
        <v>3720</v>
      </c>
      <c r="AB23" s="24">
        <v>1984</v>
      </c>
      <c r="AD23" s="51" t="s">
        <v>35</v>
      </c>
      <c r="AE23" s="52" t="s">
        <v>103</v>
      </c>
      <c r="AF23" s="16">
        <f t="shared" si="3"/>
        <v>5233.150855890604</v>
      </c>
      <c r="AG23" s="3">
        <f t="shared" si="4"/>
        <v>5266.091049731181</v>
      </c>
      <c r="AH23" s="24">
        <f t="shared" si="5"/>
        <v>5171.387992439527</v>
      </c>
    </row>
    <row r="24" spans="1:34" ht="27" customHeight="1">
      <c r="A24" s="5"/>
      <c r="B24" s="51" t="s">
        <v>36</v>
      </c>
      <c r="C24" s="52" t="s">
        <v>104</v>
      </c>
      <c r="D24" s="16">
        <f t="shared" si="7"/>
        <v>214741870.91399908</v>
      </c>
      <c r="E24" s="3">
        <v>182807551.5939991</v>
      </c>
      <c r="F24" s="24">
        <v>31934319.319999978</v>
      </c>
      <c r="G24" s="5"/>
      <c r="I24" s="5"/>
      <c r="J24" s="51" t="s">
        <v>36</v>
      </c>
      <c r="K24" s="52" t="s">
        <v>104</v>
      </c>
      <c r="L24" s="16">
        <f t="shared" si="8"/>
        <v>192086127.4239996</v>
      </c>
      <c r="M24" s="3">
        <v>164083135.6399996</v>
      </c>
      <c r="N24" s="24">
        <v>28002991.78400001</v>
      </c>
      <c r="O24" s="5"/>
      <c r="P24" s="5"/>
      <c r="R24" s="51" t="s">
        <v>36</v>
      </c>
      <c r="S24" s="52" t="s">
        <v>104</v>
      </c>
      <c r="T24" s="16">
        <f t="shared" si="0"/>
        <v>22655743.489999473</v>
      </c>
      <c r="U24" s="3">
        <f t="shared" si="1"/>
        <v>18724415.95399949</v>
      </c>
      <c r="V24" s="24">
        <f t="shared" si="2"/>
        <v>3931327.5359999686</v>
      </c>
      <c r="W24" s="5"/>
      <c r="X24" s="51" t="s">
        <v>36</v>
      </c>
      <c r="Y24" s="52" t="s">
        <v>104</v>
      </c>
      <c r="Z24" s="16">
        <f t="shared" si="6"/>
        <v>9280</v>
      </c>
      <c r="AA24" s="3">
        <v>8021</v>
      </c>
      <c r="AB24" s="24">
        <v>1259</v>
      </c>
      <c r="AD24" s="51" t="s">
        <v>36</v>
      </c>
      <c r="AE24" s="52" t="s">
        <v>104</v>
      </c>
      <c r="AF24" s="16">
        <f t="shared" si="3"/>
        <v>2441.3516691809778</v>
      </c>
      <c r="AG24" s="3">
        <f t="shared" si="4"/>
        <v>2334.4241309063073</v>
      </c>
      <c r="AH24" s="24">
        <f t="shared" si="5"/>
        <v>3122.579456711651</v>
      </c>
    </row>
    <row r="25" spans="1:34" ht="33" customHeight="1">
      <c r="A25" s="5"/>
      <c r="B25" s="51" t="s">
        <v>37</v>
      </c>
      <c r="C25" s="52" t="s">
        <v>105</v>
      </c>
      <c r="D25" s="16">
        <f t="shared" si="7"/>
        <v>482896893.0090015</v>
      </c>
      <c r="E25" s="3">
        <v>462297682.4910015</v>
      </c>
      <c r="F25" s="24">
        <v>20599210.51799999</v>
      </c>
      <c r="G25" s="5"/>
      <c r="I25" s="5"/>
      <c r="J25" s="51" t="s">
        <v>37</v>
      </c>
      <c r="K25" s="52" t="s">
        <v>105</v>
      </c>
      <c r="L25" s="16">
        <f t="shared" si="8"/>
        <v>357273717.3089987</v>
      </c>
      <c r="M25" s="3">
        <v>341619253.68099874</v>
      </c>
      <c r="N25" s="24">
        <v>15654463.62799998</v>
      </c>
      <c r="O25" s="5"/>
      <c r="P25" s="5"/>
      <c r="R25" s="51" t="s">
        <v>37</v>
      </c>
      <c r="S25" s="52" t="s">
        <v>105</v>
      </c>
      <c r="T25" s="16">
        <f t="shared" si="0"/>
        <v>125623175.70000279</v>
      </c>
      <c r="U25" s="3">
        <f t="shared" si="1"/>
        <v>120678428.81000274</v>
      </c>
      <c r="V25" s="24">
        <f t="shared" si="2"/>
        <v>4944746.890000012</v>
      </c>
      <c r="W25" s="5"/>
      <c r="X25" s="51" t="s">
        <v>37</v>
      </c>
      <c r="Y25" s="52" t="s">
        <v>105</v>
      </c>
      <c r="Z25" s="16">
        <f t="shared" si="6"/>
        <v>4677</v>
      </c>
      <c r="AA25" s="3">
        <v>3709</v>
      </c>
      <c r="AB25" s="24">
        <v>968</v>
      </c>
      <c r="AD25" s="51" t="s">
        <v>37</v>
      </c>
      <c r="AE25" s="52" t="s">
        <v>105</v>
      </c>
      <c r="AF25" s="16">
        <f t="shared" si="3"/>
        <v>26859.776715844087</v>
      </c>
      <c r="AG25" s="3">
        <f t="shared" si="4"/>
        <v>32536.648371529453</v>
      </c>
      <c r="AH25" s="24">
        <f t="shared" si="5"/>
        <v>5108.2095971074505</v>
      </c>
    </row>
    <row r="26" spans="1:34" ht="15" customHeight="1">
      <c r="A26" s="5"/>
      <c r="B26" s="51" t="s">
        <v>38</v>
      </c>
      <c r="C26" s="52" t="s">
        <v>106</v>
      </c>
      <c r="D26" s="16">
        <f t="shared" si="7"/>
        <v>161234054.46000013</v>
      </c>
      <c r="E26" s="3">
        <v>137241418.84000012</v>
      </c>
      <c r="F26" s="24">
        <v>23992635.619999997</v>
      </c>
      <c r="G26" s="5"/>
      <c r="I26" s="5"/>
      <c r="J26" s="51" t="s">
        <v>38</v>
      </c>
      <c r="K26" s="52" t="s">
        <v>106</v>
      </c>
      <c r="L26" s="16">
        <f t="shared" si="8"/>
        <v>146449296.63000005</v>
      </c>
      <c r="M26" s="3">
        <v>126606616.54000004</v>
      </c>
      <c r="N26" s="24">
        <v>19842680.090000015</v>
      </c>
      <c r="O26" s="5"/>
      <c r="P26" s="5"/>
      <c r="R26" s="51" t="s">
        <v>38</v>
      </c>
      <c r="S26" s="52" t="s">
        <v>106</v>
      </c>
      <c r="T26" s="16">
        <f t="shared" si="0"/>
        <v>14784757.830000073</v>
      </c>
      <c r="U26" s="3">
        <f t="shared" si="1"/>
        <v>10634802.300000086</v>
      </c>
      <c r="V26" s="24">
        <f t="shared" si="2"/>
        <v>4149955.5299999826</v>
      </c>
      <c r="W26" s="5"/>
      <c r="X26" s="51" t="s">
        <v>38</v>
      </c>
      <c r="Y26" s="52" t="s">
        <v>106</v>
      </c>
      <c r="Z26" s="16">
        <f t="shared" si="6"/>
        <v>1729</v>
      </c>
      <c r="AA26" s="3">
        <v>1064</v>
      </c>
      <c r="AB26" s="24">
        <v>665</v>
      </c>
      <c r="AD26" s="51" t="s">
        <v>38</v>
      </c>
      <c r="AE26" s="52" t="s">
        <v>106</v>
      </c>
      <c r="AF26" s="16">
        <f t="shared" si="3"/>
        <v>8551.045592828266</v>
      </c>
      <c r="AG26" s="3">
        <f t="shared" si="4"/>
        <v>9995.114943609104</v>
      </c>
      <c r="AH26" s="24">
        <f t="shared" si="5"/>
        <v>6240.534631578921</v>
      </c>
    </row>
    <row r="27" spans="1:34" ht="27" customHeight="1">
      <c r="A27" s="5"/>
      <c r="B27" s="53" t="s">
        <v>39</v>
      </c>
      <c r="C27" s="54" t="s">
        <v>107</v>
      </c>
      <c r="D27" s="12">
        <f t="shared" si="7"/>
        <v>302874793.09300125</v>
      </c>
      <c r="E27" s="4">
        <v>201546072.8480013</v>
      </c>
      <c r="F27" s="25">
        <v>101328720.24499995</v>
      </c>
      <c r="G27" s="5"/>
      <c r="I27" s="5"/>
      <c r="J27" s="53" t="s">
        <v>39</v>
      </c>
      <c r="K27" s="54" t="s">
        <v>107</v>
      </c>
      <c r="L27" s="12">
        <f t="shared" si="8"/>
        <v>235663603.90100145</v>
      </c>
      <c r="M27" s="4">
        <v>167513134.18100157</v>
      </c>
      <c r="N27" s="25">
        <v>68150469.7199999</v>
      </c>
      <c r="O27" s="5"/>
      <c r="P27" s="5"/>
      <c r="R27" s="53" t="s">
        <v>39</v>
      </c>
      <c r="S27" s="54" t="s">
        <v>107</v>
      </c>
      <c r="T27" s="12">
        <f t="shared" si="0"/>
        <v>67211189.1919998</v>
      </c>
      <c r="U27" s="4">
        <f t="shared" si="1"/>
        <v>34032938.66699973</v>
      </c>
      <c r="V27" s="25">
        <f t="shared" si="2"/>
        <v>33178250.52500005</v>
      </c>
      <c r="W27" s="5"/>
      <c r="X27" s="53" t="s">
        <v>39</v>
      </c>
      <c r="Y27" s="54" t="s">
        <v>107</v>
      </c>
      <c r="Z27" s="12">
        <f t="shared" si="6"/>
        <v>31869</v>
      </c>
      <c r="AA27" s="4">
        <v>18378</v>
      </c>
      <c r="AB27" s="25">
        <v>13491</v>
      </c>
      <c r="AD27" s="53" t="s">
        <v>39</v>
      </c>
      <c r="AE27" s="54" t="s">
        <v>107</v>
      </c>
      <c r="AF27" s="12">
        <f t="shared" si="3"/>
        <v>2108.983312686303</v>
      </c>
      <c r="AG27" s="4">
        <f t="shared" si="4"/>
        <v>1851.8303769180393</v>
      </c>
      <c r="AH27" s="25">
        <f t="shared" si="5"/>
        <v>2459.287712178493</v>
      </c>
    </row>
    <row r="28" spans="1:34" ht="6" customHeight="1">
      <c r="A28" s="5"/>
      <c r="B28" s="33"/>
      <c r="C28" s="13"/>
      <c r="D28" s="3"/>
      <c r="E28" s="3"/>
      <c r="F28" s="3"/>
      <c r="G28" s="5"/>
      <c r="I28" s="5"/>
      <c r="J28" s="33"/>
      <c r="K28" s="13"/>
      <c r="L28" s="3"/>
      <c r="M28" s="3"/>
      <c r="N28" s="3"/>
      <c r="O28" s="5"/>
      <c r="P28" s="5"/>
      <c r="R28" s="33"/>
      <c r="S28" s="13"/>
      <c r="T28" s="3"/>
      <c r="U28" s="3"/>
      <c r="V28" s="3"/>
      <c r="W28" s="5"/>
      <c r="X28" s="33"/>
      <c r="Y28" s="13"/>
      <c r="Z28" s="3"/>
      <c r="AA28" s="3"/>
      <c r="AB28" s="3"/>
      <c r="AD28" s="33"/>
      <c r="AE28" s="13"/>
      <c r="AF28" s="3"/>
      <c r="AG28" s="3"/>
      <c r="AH28" s="3"/>
    </row>
    <row r="29" spans="1:34" ht="12" customHeight="1">
      <c r="A29" s="5"/>
      <c r="B29" s="39" t="s">
        <v>110</v>
      </c>
      <c r="C29" s="13"/>
      <c r="D29" s="3"/>
      <c r="E29" s="3"/>
      <c r="F29" s="3"/>
      <c r="G29" s="5"/>
      <c r="I29" s="5"/>
      <c r="J29" s="39" t="s">
        <v>111</v>
      </c>
      <c r="K29" s="13"/>
      <c r="L29" s="3"/>
      <c r="M29" s="3"/>
      <c r="N29" s="3"/>
      <c r="O29" s="5"/>
      <c r="P29" s="5"/>
      <c r="R29" s="39" t="s">
        <v>76</v>
      </c>
      <c r="S29" s="5"/>
      <c r="T29" s="3"/>
      <c r="U29" s="3"/>
      <c r="V29" s="3"/>
      <c r="W29" s="5"/>
      <c r="X29" s="39" t="s">
        <v>76</v>
      </c>
      <c r="Y29" s="5"/>
      <c r="Z29" s="3"/>
      <c r="AA29" s="3"/>
      <c r="AB29" s="3"/>
      <c r="AD29" s="39" t="s">
        <v>76</v>
      </c>
      <c r="AE29" s="5"/>
      <c r="AF29" s="3"/>
      <c r="AG29" s="3"/>
      <c r="AH29" s="3"/>
    </row>
    <row r="30" spans="1:34" ht="12" customHeight="1">
      <c r="A30" s="5"/>
      <c r="B30" s="39" t="s">
        <v>112</v>
      </c>
      <c r="C30" s="13"/>
      <c r="D30" s="3"/>
      <c r="E30" s="3"/>
      <c r="F30" s="3"/>
      <c r="G30" s="5"/>
      <c r="I30" s="5"/>
      <c r="J30" s="39" t="s">
        <v>113</v>
      </c>
      <c r="K30" s="13"/>
      <c r="L30" s="3"/>
      <c r="M30" s="3"/>
      <c r="N30" s="3"/>
      <c r="O30" s="5"/>
      <c r="P30" s="5"/>
      <c r="R30" s="39" t="s">
        <v>114</v>
      </c>
      <c r="S30" s="5"/>
      <c r="T30" s="3"/>
      <c r="U30" s="3"/>
      <c r="V30" s="3"/>
      <c r="W30" s="5"/>
      <c r="X30" s="39" t="s">
        <v>114</v>
      </c>
      <c r="Y30" s="5"/>
      <c r="Z30" s="3"/>
      <c r="AA30" s="3"/>
      <c r="AB30" s="3"/>
      <c r="AD30" s="39" t="s">
        <v>114</v>
      </c>
      <c r="AE30" s="5"/>
      <c r="AF30" s="3"/>
      <c r="AG30" s="3"/>
      <c r="AH30" s="3"/>
    </row>
    <row r="31" spans="1:34" ht="12" customHeight="1">
      <c r="A31" s="5"/>
      <c r="B31" s="63" t="s">
        <v>120</v>
      </c>
      <c r="C31" s="13"/>
      <c r="D31" s="3"/>
      <c r="E31" s="3"/>
      <c r="F31" s="3"/>
      <c r="G31" s="5"/>
      <c r="I31" s="5"/>
      <c r="J31" s="63" t="s">
        <v>120</v>
      </c>
      <c r="K31" s="13"/>
      <c r="L31" s="3"/>
      <c r="M31" s="3"/>
      <c r="N31" s="3"/>
      <c r="O31" s="5"/>
      <c r="P31" s="5"/>
      <c r="R31" s="39" t="s">
        <v>115</v>
      </c>
      <c r="S31" s="5"/>
      <c r="T31" s="5"/>
      <c r="U31" s="3"/>
      <c r="V31" s="3"/>
      <c r="W31" s="5"/>
      <c r="X31" s="39" t="s">
        <v>115</v>
      </c>
      <c r="Y31" s="5"/>
      <c r="Z31" s="5"/>
      <c r="AA31" s="3"/>
      <c r="AB31" s="3"/>
      <c r="AD31" s="39" t="s">
        <v>115</v>
      </c>
      <c r="AE31" s="5"/>
      <c r="AF31" s="5"/>
      <c r="AG31" s="3"/>
      <c r="AH31" s="3"/>
    </row>
    <row r="32" spans="1:34" ht="12" customHeight="1">
      <c r="A32" s="5"/>
      <c r="B32" s="63" t="s">
        <v>121</v>
      </c>
      <c r="C32" s="13"/>
      <c r="D32" s="3"/>
      <c r="E32" s="3"/>
      <c r="F32" s="3"/>
      <c r="G32" s="5"/>
      <c r="I32" s="5"/>
      <c r="J32" s="63" t="s">
        <v>121</v>
      </c>
      <c r="K32" s="13"/>
      <c r="L32" s="3"/>
      <c r="M32" s="3"/>
      <c r="N32" s="3"/>
      <c r="O32" s="5"/>
      <c r="P32" s="5"/>
      <c r="R32" s="63" t="s">
        <v>120</v>
      </c>
      <c r="S32" s="13"/>
      <c r="U32" s="3"/>
      <c r="V32" s="3"/>
      <c r="W32" s="5"/>
      <c r="X32" s="64" t="s">
        <v>123</v>
      </c>
      <c r="Y32" s="13"/>
      <c r="AA32" s="3"/>
      <c r="AB32" s="3"/>
      <c r="AD32" s="63" t="s">
        <v>123</v>
      </c>
      <c r="AE32" s="13"/>
      <c r="AG32" s="3"/>
      <c r="AH32" s="3"/>
    </row>
    <row r="33" spans="1:34" ht="12" customHeight="1">
      <c r="A33" s="5"/>
      <c r="B33" s="40" t="s">
        <v>41</v>
      </c>
      <c r="C33" s="13"/>
      <c r="D33" s="3"/>
      <c r="E33" s="3"/>
      <c r="F33" s="3"/>
      <c r="G33" s="5"/>
      <c r="I33" s="5"/>
      <c r="J33" s="40" t="s">
        <v>41</v>
      </c>
      <c r="K33" s="13"/>
      <c r="L33" s="3"/>
      <c r="M33" s="3"/>
      <c r="N33" s="3"/>
      <c r="O33" s="5"/>
      <c r="P33" s="5"/>
      <c r="R33" s="63" t="s">
        <v>121</v>
      </c>
      <c r="S33" s="13"/>
      <c r="U33" s="3"/>
      <c r="V33" s="3"/>
      <c r="W33" s="5"/>
      <c r="X33" s="64" t="s">
        <v>122</v>
      </c>
      <c r="Y33" s="13"/>
      <c r="AA33" s="3"/>
      <c r="AB33" s="3"/>
      <c r="AD33" s="63" t="s">
        <v>122</v>
      </c>
      <c r="AE33" s="13"/>
      <c r="AG33" s="3"/>
      <c r="AH33" s="3"/>
    </row>
    <row r="34" spans="1:30" ht="12" customHeight="1">
      <c r="A34" s="5"/>
      <c r="B34" s="40" t="s">
        <v>72</v>
      </c>
      <c r="C34" s="13"/>
      <c r="D34" s="3"/>
      <c r="E34" s="3"/>
      <c r="F34" s="3"/>
      <c r="G34" s="5"/>
      <c r="I34" s="5"/>
      <c r="J34" s="40" t="s">
        <v>72</v>
      </c>
      <c r="K34" s="13"/>
      <c r="L34" s="33"/>
      <c r="M34" s="33"/>
      <c r="N34" s="33"/>
      <c r="O34" s="5"/>
      <c r="P34" s="5"/>
      <c r="R34" s="40" t="s">
        <v>41</v>
      </c>
      <c r="S34" s="13"/>
      <c r="T34" s="33"/>
      <c r="U34" s="33"/>
      <c r="V34" s="33"/>
      <c r="W34" s="5"/>
      <c r="X34" s="40" t="s">
        <v>41</v>
      </c>
      <c r="AD34" s="40" t="s">
        <v>41</v>
      </c>
    </row>
    <row r="35" spans="1:30" ht="12" customHeight="1">
      <c r="A35" s="5"/>
      <c r="C35" s="13"/>
      <c r="D35" s="3"/>
      <c r="E35" s="3"/>
      <c r="F35" s="3"/>
      <c r="G35" s="5"/>
      <c r="I35" s="5"/>
      <c r="J35" s="34"/>
      <c r="K35" s="13"/>
      <c r="L35" s="34"/>
      <c r="M35" s="34"/>
      <c r="N35" s="34"/>
      <c r="O35" s="5"/>
      <c r="P35" s="5"/>
      <c r="R35" s="41" t="s">
        <v>72</v>
      </c>
      <c r="S35" s="13"/>
      <c r="T35" s="33"/>
      <c r="U35" s="33"/>
      <c r="V35" s="33"/>
      <c r="W35" s="5"/>
      <c r="X35" s="41" t="s">
        <v>72</v>
      </c>
      <c r="AD35" s="40" t="s">
        <v>72</v>
      </c>
    </row>
    <row r="36" spans="3:22" ht="12" customHeight="1">
      <c r="C36" s="13"/>
      <c r="D36" s="3"/>
      <c r="E36" s="3"/>
      <c r="F36" s="3"/>
      <c r="J36" s="34"/>
      <c r="K36" s="34"/>
      <c r="L36" s="34"/>
      <c r="M36" s="34"/>
      <c r="N36" s="34"/>
      <c r="S36" s="13"/>
      <c r="T36" s="34"/>
      <c r="U36" s="34"/>
      <c r="V36" s="34"/>
    </row>
    <row r="37" spans="3:22" ht="15">
      <c r="C37" s="13"/>
      <c r="D37" s="3"/>
      <c r="E37" s="3"/>
      <c r="F37" s="3"/>
      <c r="J37" s="34"/>
      <c r="K37" s="34"/>
      <c r="L37" s="34"/>
      <c r="M37" s="34"/>
      <c r="N37" s="34"/>
      <c r="S37" s="34"/>
      <c r="T37" s="34"/>
      <c r="U37" s="34"/>
      <c r="V37" s="34"/>
    </row>
    <row r="38" spans="2:22" ht="15">
      <c r="B38" s="33"/>
      <c r="C38" s="13"/>
      <c r="D38" s="33"/>
      <c r="E38" s="33"/>
      <c r="F38" s="33"/>
      <c r="J38" s="34"/>
      <c r="K38" s="34"/>
      <c r="L38" s="34"/>
      <c r="M38" s="34"/>
      <c r="N38" s="34"/>
      <c r="R38" s="34"/>
      <c r="S38" s="34"/>
      <c r="T38" s="34"/>
      <c r="U38" s="34"/>
      <c r="V38" s="34"/>
    </row>
    <row r="39" spans="2:22" ht="15">
      <c r="B39" s="33"/>
      <c r="C39" s="13"/>
      <c r="D39" s="33"/>
      <c r="E39" s="33"/>
      <c r="F39" s="33"/>
      <c r="J39" s="34"/>
      <c r="K39" s="34"/>
      <c r="L39" s="34"/>
      <c r="M39" s="34"/>
      <c r="N39" s="34"/>
      <c r="R39" s="34"/>
      <c r="S39" s="34"/>
      <c r="T39" s="34"/>
      <c r="U39" s="34"/>
      <c r="V39" s="34"/>
    </row>
    <row r="40" spans="2:22" ht="15">
      <c r="B40" s="34"/>
      <c r="C40" s="13"/>
      <c r="D40" s="34"/>
      <c r="E40" s="34"/>
      <c r="F40" s="34"/>
      <c r="R40" s="34"/>
      <c r="S40" s="34"/>
      <c r="T40" s="34"/>
      <c r="U40" s="34"/>
      <c r="V40" s="34"/>
    </row>
    <row r="41" spans="2:6" ht="12.75">
      <c r="B41" s="34"/>
      <c r="C41" s="34"/>
      <c r="D41" s="34"/>
      <c r="E41" s="34"/>
      <c r="F41" s="34"/>
    </row>
    <row r="42" spans="2:6" ht="12.75">
      <c r="B42" s="34"/>
      <c r="C42" s="34"/>
      <c r="D42" s="34"/>
      <c r="E42" s="34"/>
      <c r="F42" s="34"/>
    </row>
    <row r="43" spans="2:6" ht="12.75">
      <c r="B43" s="34"/>
      <c r="C43" s="34"/>
      <c r="D43" s="34"/>
      <c r="E43" s="34"/>
      <c r="F43" s="34"/>
    </row>
    <row r="44" spans="2:6" ht="12.75">
      <c r="B44" s="34"/>
      <c r="C44" s="34"/>
      <c r="D44" s="34"/>
      <c r="E44" s="34"/>
      <c r="F44" s="34"/>
    </row>
  </sheetData>
  <sheetProtection/>
  <mergeCells count="10">
    <mergeCell ref="B5:C7"/>
    <mergeCell ref="D5:F5"/>
    <mergeCell ref="X5:Y7"/>
    <mergeCell ref="Z5:AB5"/>
    <mergeCell ref="AD5:AE7"/>
    <mergeCell ref="AF5:AH5"/>
    <mergeCell ref="J5:K7"/>
    <mergeCell ref="L5:N5"/>
    <mergeCell ref="R5:S7"/>
    <mergeCell ref="T5:V5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  <headerFooter>
    <oddFooter>&amp;C&amp;"Arial Unicode MS,標準"V-8-3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N41"/>
  <sheetViews>
    <sheetView showGridLines="0" workbookViewId="0" topLeftCell="H1">
      <selection activeCell="H1" sqref="H1"/>
    </sheetView>
  </sheetViews>
  <sheetFormatPr defaultColWidth="9.140625" defaultRowHeight="12.75"/>
  <cols>
    <col min="1" max="1" width="3.00390625" style="1" customWidth="1"/>
    <col min="2" max="2" width="9.57421875" style="1" customWidth="1"/>
    <col min="3" max="3" width="28.8515625" style="1" customWidth="1"/>
    <col min="4" max="6" width="11.7109375" style="1" customWidth="1"/>
    <col min="7" max="7" width="9.57421875" style="1" customWidth="1"/>
    <col min="8" max="8" width="1.1484375" style="1" customWidth="1"/>
    <col min="9" max="9" width="8.140625" style="1" customWidth="1"/>
    <col min="10" max="10" width="40.28125" style="1" customWidth="1"/>
    <col min="11" max="11" width="13.421875" style="1" customWidth="1"/>
    <col min="12" max="12" width="12.7109375" style="1" customWidth="1"/>
    <col min="13" max="13" width="13.0039062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2:14" ht="9" customHeight="1">
      <c r="B1" s="5"/>
      <c r="C1" s="5"/>
      <c r="D1" s="5"/>
      <c r="E1" s="5"/>
      <c r="F1" s="5"/>
      <c r="G1" s="5"/>
      <c r="I1" s="5"/>
      <c r="J1" s="5"/>
      <c r="K1" s="5"/>
      <c r="L1" s="5"/>
      <c r="M1" s="5"/>
      <c r="N1" s="5"/>
    </row>
    <row r="2" spans="2:14" ht="15" customHeight="1">
      <c r="B2" s="6" t="s">
        <v>143</v>
      </c>
      <c r="C2" s="6"/>
      <c r="D2" s="6"/>
      <c r="E2" s="6"/>
      <c r="F2" s="6"/>
      <c r="G2" s="5"/>
      <c r="I2" s="6" t="s">
        <v>129</v>
      </c>
      <c r="J2" s="6"/>
      <c r="K2" s="6"/>
      <c r="L2" s="6"/>
      <c r="M2" s="6"/>
      <c r="N2" s="5"/>
    </row>
    <row r="3" spans="2:14" ht="15" customHeight="1">
      <c r="B3" s="6" t="s">
        <v>74</v>
      </c>
      <c r="C3" s="6"/>
      <c r="D3" s="6"/>
      <c r="E3" s="6"/>
      <c r="F3" s="6"/>
      <c r="G3" s="5"/>
      <c r="I3" s="6" t="s">
        <v>128</v>
      </c>
      <c r="J3" s="6"/>
      <c r="K3" s="6"/>
      <c r="L3" s="6"/>
      <c r="M3" s="6"/>
      <c r="N3" s="5"/>
    </row>
    <row r="4" spans="2:14" ht="15" customHeight="1">
      <c r="B4" s="5"/>
      <c r="C4" s="6"/>
      <c r="D4" s="6"/>
      <c r="E4" s="6"/>
      <c r="F4" s="6"/>
      <c r="G4" s="5"/>
      <c r="I4" s="5"/>
      <c r="J4" s="6"/>
      <c r="K4" s="6"/>
      <c r="L4" s="6"/>
      <c r="M4" s="6"/>
      <c r="N4" s="5"/>
    </row>
    <row r="5" spans="2:14" ht="15" customHeight="1">
      <c r="B5" s="69" t="s">
        <v>40</v>
      </c>
      <c r="C5" s="70"/>
      <c r="D5" s="66" t="s">
        <v>86</v>
      </c>
      <c r="E5" s="67"/>
      <c r="F5" s="68"/>
      <c r="G5" s="5"/>
      <c r="I5" s="69" t="s">
        <v>85</v>
      </c>
      <c r="J5" s="70"/>
      <c r="K5" s="66" t="s">
        <v>86</v>
      </c>
      <c r="L5" s="67"/>
      <c r="M5" s="68"/>
      <c r="N5" s="5"/>
    </row>
    <row r="6" spans="2:14" ht="29.25" customHeight="1">
      <c r="B6" s="71"/>
      <c r="C6" s="72"/>
      <c r="D6" s="10" t="s">
        <v>87</v>
      </c>
      <c r="E6" s="8" t="s">
        <v>0</v>
      </c>
      <c r="F6" s="9" t="s">
        <v>1</v>
      </c>
      <c r="G6" s="5"/>
      <c r="I6" s="71"/>
      <c r="J6" s="72"/>
      <c r="K6" s="10" t="s">
        <v>87</v>
      </c>
      <c r="L6" s="8" t="s">
        <v>0</v>
      </c>
      <c r="M6" s="9" t="s">
        <v>1</v>
      </c>
      <c r="N6" s="5"/>
    </row>
    <row r="7" spans="2:14" ht="15" customHeight="1">
      <c r="B7" s="73"/>
      <c r="C7" s="74"/>
      <c r="D7" s="11"/>
      <c r="E7" s="14" t="s">
        <v>79</v>
      </c>
      <c r="F7" s="15"/>
      <c r="G7" s="5"/>
      <c r="I7" s="73"/>
      <c r="J7" s="74"/>
      <c r="K7" s="11"/>
      <c r="L7" s="14" t="s">
        <v>116</v>
      </c>
      <c r="M7" s="15"/>
      <c r="N7" s="5"/>
    </row>
    <row r="8" spans="2:14" ht="6.75" customHeight="1">
      <c r="B8" s="20"/>
      <c r="C8" s="17"/>
      <c r="D8" s="16"/>
      <c r="E8" s="3"/>
      <c r="F8" s="24"/>
      <c r="G8" s="5"/>
      <c r="I8" s="48"/>
      <c r="J8" s="49"/>
      <c r="K8" s="36"/>
      <c r="L8" s="29"/>
      <c r="M8" s="30"/>
      <c r="N8" s="5"/>
    </row>
    <row r="9" spans="2:14" ht="15">
      <c r="B9" s="21" t="s">
        <v>22</v>
      </c>
      <c r="C9" s="32"/>
      <c r="D9" s="16">
        <v>3439.9849365019804</v>
      </c>
      <c r="E9" s="3">
        <v>4966.5642865520185</v>
      </c>
      <c r="F9" s="24">
        <v>2648.0168152049237</v>
      </c>
      <c r="G9" s="5"/>
      <c r="I9" s="51" t="s">
        <v>90</v>
      </c>
      <c r="J9" s="55"/>
      <c r="K9" s="35">
        <f>D9/$D$9</f>
        <v>1</v>
      </c>
      <c r="L9" s="26">
        <f>E9/$D$9</f>
        <v>1.4437750101319837</v>
      </c>
      <c r="M9" s="27">
        <f>F9/$D$9</f>
        <v>0.7697757007906012</v>
      </c>
      <c r="N9" s="5"/>
    </row>
    <row r="10" spans="2:14" ht="6" customHeight="1">
      <c r="B10" s="21"/>
      <c r="C10" s="18"/>
      <c r="D10" s="16"/>
      <c r="E10" s="3"/>
      <c r="F10" s="24"/>
      <c r="G10" s="5"/>
      <c r="I10" s="51"/>
      <c r="J10" s="52"/>
      <c r="K10" s="35"/>
      <c r="L10" s="26"/>
      <c r="M10" s="27"/>
      <c r="N10" s="5"/>
    </row>
    <row r="11" spans="2:14" ht="21.75" customHeight="1">
      <c r="B11" s="21" t="s">
        <v>23</v>
      </c>
      <c r="C11" s="18" t="s">
        <v>5</v>
      </c>
      <c r="D11" s="16">
        <v>79208.35204968939</v>
      </c>
      <c r="E11" s="3">
        <v>110451.56655737702</v>
      </c>
      <c r="F11" s="24">
        <v>-18526.831794871792</v>
      </c>
      <c r="G11" s="5"/>
      <c r="I11" s="51" t="s">
        <v>23</v>
      </c>
      <c r="J11" s="52" t="s">
        <v>91</v>
      </c>
      <c r="K11" s="35">
        <f>D11/$D$9</f>
        <v>23.02578456353185</v>
      </c>
      <c r="L11" s="26">
        <f aca="true" t="shared" si="0" ref="L11:L27">E11/$D$9</f>
        <v>32.108154133282916</v>
      </c>
      <c r="M11" s="27">
        <f aca="true" t="shared" si="1" ref="M11:M27">F11/$D$9</f>
        <v>-5.385730500817594</v>
      </c>
      <c r="N11" s="5"/>
    </row>
    <row r="12" spans="2:14" ht="20.25" customHeight="1">
      <c r="B12" s="21" t="s">
        <v>24</v>
      </c>
      <c r="C12" s="18" t="s">
        <v>6</v>
      </c>
      <c r="D12" s="16">
        <v>2096.1345950022983</v>
      </c>
      <c r="E12" s="3">
        <v>3782.7966178485754</v>
      </c>
      <c r="F12" s="24">
        <v>44.23573568417189</v>
      </c>
      <c r="G12" s="5"/>
      <c r="I12" s="51" t="s">
        <v>24</v>
      </c>
      <c r="J12" s="52" t="s">
        <v>92</v>
      </c>
      <c r="K12" s="35">
        <f>D12/$D$9</f>
        <v>0.6093441203070488</v>
      </c>
      <c r="L12" s="26">
        <f t="shared" si="0"/>
        <v>1.0996549949126202</v>
      </c>
      <c r="M12" s="27">
        <f t="shared" si="1"/>
        <v>0.012859281799400527</v>
      </c>
      <c r="N12" s="5"/>
    </row>
    <row r="13" spans="2:14" ht="32.25" customHeight="1">
      <c r="B13" s="21" t="s">
        <v>25</v>
      </c>
      <c r="C13" s="18" t="s">
        <v>7</v>
      </c>
      <c r="D13" s="16">
        <v>18731.586628241857</v>
      </c>
      <c r="E13" s="3">
        <v>9431.384200581411</v>
      </c>
      <c r="F13" s="24">
        <v>67138.69252407018</v>
      </c>
      <c r="G13" s="5"/>
      <c r="I13" s="51" t="s">
        <v>25</v>
      </c>
      <c r="J13" s="52" t="s">
        <v>93</v>
      </c>
      <c r="K13" s="35">
        <f>D13/$D$9</f>
        <v>5.44525251534661</v>
      </c>
      <c r="L13" s="26">
        <f t="shared" si="0"/>
        <v>2.741693459324246</v>
      </c>
      <c r="M13" s="27">
        <f t="shared" si="1"/>
        <v>19.517147244354373</v>
      </c>
      <c r="N13" s="5"/>
    </row>
    <row r="14" spans="2:14" ht="33" customHeight="1">
      <c r="B14" s="21" t="s">
        <v>26</v>
      </c>
      <c r="C14" s="18" t="s">
        <v>8</v>
      </c>
      <c r="D14" s="16">
        <v>22495.65185614838</v>
      </c>
      <c r="E14" s="3">
        <v>29519.531337579465</v>
      </c>
      <c r="F14" s="24">
        <v>3645.2402564102613</v>
      </c>
      <c r="G14" s="5"/>
      <c r="I14" s="51" t="s">
        <v>26</v>
      </c>
      <c r="J14" s="52" t="s">
        <v>94</v>
      </c>
      <c r="K14" s="35">
        <f>D14/$D$9</f>
        <v>6.5394623149203515</v>
      </c>
      <c r="L14" s="26">
        <f t="shared" si="0"/>
        <v>8.581296686606136</v>
      </c>
      <c r="M14" s="27">
        <f t="shared" si="1"/>
        <v>1.0596675054388462</v>
      </c>
      <c r="N14" s="5"/>
    </row>
    <row r="15" spans="2:14" ht="16.5" customHeight="1">
      <c r="B15" s="21" t="s">
        <v>27</v>
      </c>
      <c r="C15" s="18" t="s">
        <v>9</v>
      </c>
      <c r="D15" s="16">
        <v>-5305.9626315790965</v>
      </c>
      <c r="E15" s="3">
        <v>-9024.72173553736</v>
      </c>
      <c r="F15" s="24">
        <v>9209.193870967585</v>
      </c>
      <c r="G15" s="5"/>
      <c r="I15" s="51" t="s">
        <v>27</v>
      </c>
      <c r="J15" s="52" t="s">
        <v>95</v>
      </c>
      <c r="K15" s="35">
        <f aca="true" t="shared" si="2" ref="K15:K27">D15/$D$9</f>
        <v>-1.5424377517695103</v>
      </c>
      <c r="L15" s="26">
        <f t="shared" si="0"/>
        <v>-2.623477108802207</v>
      </c>
      <c r="M15" s="27">
        <f t="shared" si="1"/>
        <v>2.677102964390345</v>
      </c>
      <c r="N15" s="5"/>
    </row>
    <row r="16" spans="2:14" ht="34.5" customHeight="1">
      <c r="B16" s="21" t="s">
        <v>28</v>
      </c>
      <c r="C16" s="18" t="s">
        <v>10</v>
      </c>
      <c r="D16" s="16">
        <v>2953.993647409992</v>
      </c>
      <c r="E16" s="3">
        <v>3440.2266267690534</v>
      </c>
      <c r="F16" s="24">
        <v>2790.8915669868643</v>
      </c>
      <c r="G16" s="5"/>
      <c r="I16" s="51" t="s">
        <v>28</v>
      </c>
      <c r="J16" s="52" t="s">
        <v>96</v>
      </c>
      <c r="K16" s="35">
        <f t="shared" si="2"/>
        <v>0.8587228438313516</v>
      </c>
      <c r="L16" s="26">
        <f t="shared" si="0"/>
        <v>1.000070259106227</v>
      </c>
      <c r="M16" s="27">
        <f t="shared" si="1"/>
        <v>0.811309240738955</v>
      </c>
      <c r="N16" s="5"/>
    </row>
    <row r="17" spans="2:14" ht="20.25" customHeight="1">
      <c r="B17" s="21" t="s">
        <v>29</v>
      </c>
      <c r="C17" s="18" t="s">
        <v>11</v>
      </c>
      <c r="D17" s="16">
        <v>15173.471392307534</v>
      </c>
      <c r="E17" s="3">
        <v>17463.07384460118</v>
      </c>
      <c r="F17" s="24">
        <v>7830.442168284804</v>
      </c>
      <c r="G17" s="5"/>
      <c r="I17" s="51" t="s">
        <v>29</v>
      </c>
      <c r="J17" s="52" t="s">
        <v>97</v>
      </c>
      <c r="K17" s="35">
        <f t="shared" si="2"/>
        <v>4.410912161649461</v>
      </c>
      <c r="L17" s="26">
        <f t="shared" si="0"/>
        <v>5.076497184420483</v>
      </c>
      <c r="M17" s="27">
        <f t="shared" si="1"/>
        <v>2.276301295739786</v>
      </c>
      <c r="N17" s="5"/>
    </row>
    <row r="18" spans="2:14" ht="34.5" customHeight="1">
      <c r="B18" s="21" t="s">
        <v>30</v>
      </c>
      <c r="C18" s="18" t="s">
        <v>12</v>
      </c>
      <c r="D18" s="16">
        <v>3762.5214661725595</v>
      </c>
      <c r="E18" s="3">
        <v>9304.108080923583</v>
      </c>
      <c r="F18" s="24">
        <v>2307.294927981058</v>
      </c>
      <c r="G18" s="5"/>
      <c r="I18" s="51" t="s">
        <v>30</v>
      </c>
      <c r="J18" s="52" t="s">
        <v>98</v>
      </c>
      <c r="K18" s="35">
        <f t="shared" si="2"/>
        <v>1.093761029662693</v>
      </c>
      <c r="L18" s="26">
        <f t="shared" si="0"/>
        <v>2.704694425314739</v>
      </c>
      <c r="M18" s="27">
        <f t="shared" si="1"/>
        <v>0.6707282068296725</v>
      </c>
      <c r="N18" s="5"/>
    </row>
    <row r="19" spans="2:14" ht="27.75" customHeight="1">
      <c r="B19" s="21" t="s">
        <v>31</v>
      </c>
      <c r="C19" s="18" t="s">
        <v>13</v>
      </c>
      <c r="D19" s="16">
        <v>-7485.044834617959</v>
      </c>
      <c r="E19" s="3">
        <v>-20059.704718082776</v>
      </c>
      <c r="F19" s="24">
        <v>21735.889201807222</v>
      </c>
      <c r="G19" s="5"/>
      <c r="I19" s="51" t="s">
        <v>31</v>
      </c>
      <c r="J19" s="52" t="s">
        <v>99</v>
      </c>
      <c r="K19" s="35">
        <f t="shared" si="2"/>
        <v>-2.175894654419412</v>
      </c>
      <c r="L19" s="26">
        <f t="shared" si="0"/>
        <v>-5.831335046042644</v>
      </c>
      <c r="M19" s="27">
        <f t="shared" si="1"/>
        <v>6.318600111054501</v>
      </c>
      <c r="N19" s="5"/>
    </row>
    <row r="20" spans="2:14" ht="24" customHeight="1">
      <c r="B20" s="21" t="s">
        <v>32</v>
      </c>
      <c r="C20" s="18" t="s">
        <v>14</v>
      </c>
      <c r="D20" s="16">
        <v>25286.43208588925</v>
      </c>
      <c r="E20" s="3">
        <v>73778.74968354423</v>
      </c>
      <c r="F20" s="24">
        <v>4214.41288778835</v>
      </c>
      <c r="G20" s="5"/>
      <c r="I20" s="51" t="s">
        <v>32</v>
      </c>
      <c r="J20" s="52" t="s">
        <v>100</v>
      </c>
      <c r="K20" s="35">
        <f t="shared" si="2"/>
        <v>7.350739190039094</v>
      </c>
      <c r="L20" s="26">
        <f t="shared" si="0"/>
        <v>21.447404871071228</v>
      </c>
      <c r="M20" s="27">
        <f t="shared" si="1"/>
        <v>1.2251253902506511</v>
      </c>
      <c r="N20" s="5"/>
    </row>
    <row r="21" spans="2:14" ht="24.75" customHeight="1">
      <c r="B21" s="21" t="s">
        <v>33</v>
      </c>
      <c r="C21" s="18" t="s">
        <v>15</v>
      </c>
      <c r="D21" s="16">
        <v>-4034.0153124999874</v>
      </c>
      <c r="E21" s="3">
        <v>12919.976949152553</v>
      </c>
      <c r="F21" s="24">
        <v>-31068.759729729765</v>
      </c>
      <c r="G21" s="5"/>
      <c r="I21" s="51" t="s">
        <v>33</v>
      </c>
      <c r="J21" s="52" t="s">
        <v>101</v>
      </c>
      <c r="K21" s="35">
        <f t="shared" si="2"/>
        <v>-1.1726840050067369</v>
      </c>
      <c r="L21" s="26">
        <f t="shared" si="0"/>
        <v>3.7558236991265717</v>
      </c>
      <c r="M21" s="27">
        <f t="shared" si="1"/>
        <v>-9.03165574943554</v>
      </c>
      <c r="N21" s="5"/>
    </row>
    <row r="22" spans="2:14" ht="36.75" customHeight="1">
      <c r="B22" s="21" t="s">
        <v>34</v>
      </c>
      <c r="C22" s="18" t="s">
        <v>16</v>
      </c>
      <c r="D22" s="16">
        <v>5182.49302631579</v>
      </c>
      <c r="E22" s="3">
        <v>5045.592838709681</v>
      </c>
      <c r="F22" s="24">
        <v>5473.171506849309</v>
      </c>
      <c r="G22" s="5"/>
      <c r="I22" s="51" t="s">
        <v>34</v>
      </c>
      <c r="J22" s="52" t="s">
        <v>102</v>
      </c>
      <c r="K22" s="35">
        <f t="shared" si="2"/>
        <v>1.506545267487629</v>
      </c>
      <c r="L22" s="26">
        <f t="shared" si="0"/>
        <v>1.4667485270561667</v>
      </c>
      <c r="M22" s="27">
        <f t="shared" si="1"/>
        <v>1.5910451958010072</v>
      </c>
      <c r="N22" s="5"/>
    </row>
    <row r="23" spans="2:14" ht="32.25" customHeight="1">
      <c r="B23" s="21" t="s">
        <v>35</v>
      </c>
      <c r="C23" s="18" t="s">
        <v>17</v>
      </c>
      <c r="D23" s="16">
        <v>5233.150855890604</v>
      </c>
      <c r="E23" s="3">
        <v>5266.091049731181</v>
      </c>
      <c r="F23" s="24">
        <v>5171.387992439527</v>
      </c>
      <c r="G23" s="5"/>
      <c r="I23" s="51" t="s">
        <v>35</v>
      </c>
      <c r="J23" s="52" t="s">
        <v>103</v>
      </c>
      <c r="K23" s="35">
        <f t="shared" si="2"/>
        <v>1.5212714452209322</v>
      </c>
      <c r="L23" s="26">
        <f t="shared" si="0"/>
        <v>1.5308471248964577</v>
      </c>
      <c r="M23" s="27">
        <f t="shared" si="1"/>
        <v>1.5033170458293226</v>
      </c>
      <c r="N23" s="5"/>
    </row>
    <row r="24" spans="2:14" ht="26.25" customHeight="1">
      <c r="B24" s="21" t="s">
        <v>36</v>
      </c>
      <c r="C24" s="18" t="s">
        <v>18</v>
      </c>
      <c r="D24" s="16">
        <v>2441.3516691809778</v>
      </c>
      <c r="E24" s="3">
        <v>2334.4241309063073</v>
      </c>
      <c r="F24" s="24">
        <v>3122.579456711651</v>
      </c>
      <c r="G24" s="5"/>
      <c r="I24" s="51" t="s">
        <v>36</v>
      </c>
      <c r="J24" s="52" t="s">
        <v>104</v>
      </c>
      <c r="K24" s="35">
        <f t="shared" si="2"/>
        <v>0.7096983603839604</v>
      </c>
      <c r="L24" s="26">
        <f t="shared" si="0"/>
        <v>0.6786146375629524</v>
      </c>
      <c r="M24" s="27">
        <f t="shared" si="1"/>
        <v>0.907730561136384</v>
      </c>
      <c r="N24" s="5"/>
    </row>
    <row r="25" spans="2:14" ht="30">
      <c r="B25" s="21" t="s">
        <v>37</v>
      </c>
      <c r="C25" s="18" t="s">
        <v>19</v>
      </c>
      <c r="D25" s="16">
        <v>26859.776715844087</v>
      </c>
      <c r="E25" s="3">
        <v>32536.648371529453</v>
      </c>
      <c r="F25" s="24">
        <v>5108.2095971074505</v>
      </c>
      <c r="G25" s="5"/>
      <c r="I25" s="51" t="s">
        <v>37</v>
      </c>
      <c r="J25" s="52" t="s">
        <v>105</v>
      </c>
      <c r="K25" s="35">
        <f t="shared" si="2"/>
        <v>7.808108817812733</v>
      </c>
      <c r="L25" s="26">
        <f t="shared" si="0"/>
        <v>9.458369432458914</v>
      </c>
      <c r="M25" s="27">
        <f t="shared" si="1"/>
        <v>1.484951152809942</v>
      </c>
      <c r="N25" s="5"/>
    </row>
    <row r="26" spans="2:14" ht="15" customHeight="1">
      <c r="B26" s="21" t="s">
        <v>38</v>
      </c>
      <c r="C26" s="18" t="s">
        <v>20</v>
      </c>
      <c r="D26" s="16">
        <v>8551.045592828266</v>
      </c>
      <c r="E26" s="3">
        <v>9995.114943609104</v>
      </c>
      <c r="F26" s="24">
        <v>6240.534631578921</v>
      </c>
      <c r="G26" s="5"/>
      <c r="I26" s="51" t="s">
        <v>38</v>
      </c>
      <c r="J26" s="52" t="s">
        <v>106</v>
      </c>
      <c r="K26" s="35">
        <f t="shared" si="2"/>
        <v>2.4857799527237385</v>
      </c>
      <c r="L26" s="26">
        <f t="shared" si="0"/>
        <v>2.905569392920901</v>
      </c>
      <c r="M26" s="27">
        <f t="shared" si="1"/>
        <v>1.8141168484082775</v>
      </c>
      <c r="N26" s="5"/>
    </row>
    <row r="27" spans="2:14" ht="27" customHeight="1">
      <c r="B27" s="22" t="s">
        <v>39</v>
      </c>
      <c r="C27" s="19" t="s">
        <v>21</v>
      </c>
      <c r="D27" s="12">
        <v>2108.983312686303</v>
      </c>
      <c r="E27" s="4">
        <v>1851.8303769180393</v>
      </c>
      <c r="F27" s="25">
        <v>2459.287712178493</v>
      </c>
      <c r="G27" s="5"/>
      <c r="I27" s="53" t="s">
        <v>39</v>
      </c>
      <c r="J27" s="54" t="s">
        <v>107</v>
      </c>
      <c r="K27" s="37">
        <f t="shared" si="2"/>
        <v>0.6130792290128068</v>
      </c>
      <c r="L27" s="28">
        <f t="shared" si="0"/>
        <v>0.5383251412725985</v>
      </c>
      <c r="M27" s="31">
        <f t="shared" si="1"/>
        <v>0.7149123492032702</v>
      </c>
      <c r="N27" s="5"/>
    </row>
    <row r="28" spans="2:14" ht="6" customHeight="1">
      <c r="B28" s="33"/>
      <c r="C28" s="13"/>
      <c r="D28" s="3"/>
      <c r="E28" s="3"/>
      <c r="F28" s="3"/>
      <c r="G28" s="5"/>
      <c r="I28" s="33"/>
      <c r="J28" s="13"/>
      <c r="K28" s="3"/>
      <c r="L28" s="3"/>
      <c r="M28" s="3"/>
      <c r="N28" s="5"/>
    </row>
    <row r="29" spans="2:14" ht="12" customHeight="1">
      <c r="B29" s="39" t="s">
        <v>76</v>
      </c>
      <c r="C29" s="44"/>
      <c r="D29" s="3"/>
      <c r="E29" s="3"/>
      <c r="F29" s="3"/>
      <c r="G29" s="5"/>
      <c r="I29" s="39" t="s">
        <v>76</v>
      </c>
      <c r="J29" s="5"/>
      <c r="K29" s="3"/>
      <c r="L29" s="3"/>
      <c r="M29" s="3"/>
      <c r="N29" s="5"/>
    </row>
    <row r="30" spans="2:14" ht="12" customHeight="1">
      <c r="B30" s="39" t="s">
        <v>144</v>
      </c>
      <c r="C30" s="44"/>
      <c r="D30" s="3"/>
      <c r="E30" s="3"/>
      <c r="F30" s="3"/>
      <c r="G30" s="5"/>
      <c r="I30" s="39" t="s">
        <v>114</v>
      </c>
      <c r="J30" s="5"/>
      <c r="K30" s="3"/>
      <c r="L30" s="3"/>
      <c r="M30" s="3"/>
      <c r="N30" s="5"/>
    </row>
    <row r="31" spans="2:14" ht="12" customHeight="1">
      <c r="B31" s="39" t="s">
        <v>145</v>
      </c>
      <c r="C31" s="44"/>
      <c r="D31" s="5"/>
      <c r="E31" s="3"/>
      <c r="F31" s="3"/>
      <c r="G31" s="5"/>
      <c r="I31" s="39" t="s">
        <v>115</v>
      </c>
      <c r="J31" s="5"/>
      <c r="K31" s="3"/>
      <c r="L31" s="3"/>
      <c r="M31" s="3"/>
      <c r="N31" s="5"/>
    </row>
    <row r="32" spans="2:14" ht="13.5" customHeight="1">
      <c r="B32" s="64" t="s">
        <v>123</v>
      </c>
      <c r="C32" s="44"/>
      <c r="D32" s="5"/>
      <c r="E32" s="3"/>
      <c r="F32" s="3"/>
      <c r="G32" s="5"/>
      <c r="I32" s="63" t="s">
        <v>123</v>
      </c>
      <c r="J32" s="5"/>
      <c r="K32" s="3"/>
      <c r="L32" s="3"/>
      <c r="M32" s="3"/>
      <c r="N32" s="5"/>
    </row>
    <row r="33" spans="2:14" ht="12" customHeight="1">
      <c r="B33" s="64" t="s">
        <v>122</v>
      </c>
      <c r="C33" s="45"/>
      <c r="E33" s="3"/>
      <c r="F33" s="3"/>
      <c r="G33" s="5"/>
      <c r="I33" s="63" t="s">
        <v>122</v>
      </c>
      <c r="J33" s="13"/>
      <c r="K33" s="3"/>
      <c r="L33" s="3"/>
      <c r="M33" s="3"/>
      <c r="N33" s="5"/>
    </row>
    <row r="34" spans="2:14" ht="12" customHeight="1">
      <c r="B34" s="41" t="s">
        <v>41</v>
      </c>
      <c r="C34" s="45"/>
      <c r="E34" s="3"/>
      <c r="F34" s="3"/>
      <c r="G34" s="5"/>
      <c r="I34" s="40" t="s">
        <v>41</v>
      </c>
      <c r="J34" s="13"/>
      <c r="K34" s="3"/>
      <c r="L34" s="3"/>
      <c r="M34" s="3"/>
      <c r="N34" s="5"/>
    </row>
    <row r="35" spans="2:14" ht="12" customHeight="1">
      <c r="B35" s="41" t="s">
        <v>72</v>
      </c>
      <c r="C35" s="13"/>
      <c r="D35" s="33"/>
      <c r="E35" s="33"/>
      <c r="F35" s="33"/>
      <c r="G35" s="5"/>
      <c r="I35" s="40" t="s">
        <v>72</v>
      </c>
      <c r="J35" s="13"/>
      <c r="K35" s="33"/>
      <c r="L35" s="33"/>
      <c r="M35" s="33"/>
      <c r="N35" s="5"/>
    </row>
    <row r="36" spans="3:14" ht="12" customHeight="1">
      <c r="C36" s="13"/>
      <c r="D36" s="33"/>
      <c r="E36" s="33"/>
      <c r="F36" s="33"/>
      <c r="G36" s="5"/>
      <c r="I36" s="56"/>
      <c r="J36" s="13"/>
      <c r="K36" s="33"/>
      <c r="L36" s="33"/>
      <c r="M36" s="33"/>
      <c r="N36" s="5"/>
    </row>
    <row r="37" spans="3:13" ht="12" customHeight="1">
      <c r="C37" s="13"/>
      <c r="D37" s="34"/>
      <c r="E37" s="34"/>
      <c r="F37" s="34"/>
      <c r="I37" s="34"/>
      <c r="J37" s="13"/>
      <c r="K37" s="34"/>
      <c r="L37" s="34"/>
      <c r="M37" s="34"/>
    </row>
    <row r="38" spans="3:13" ht="12.75">
      <c r="C38" s="34"/>
      <c r="D38" s="34"/>
      <c r="E38" s="34"/>
      <c r="F38" s="34"/>
      <c r="I38" s="34"/>
      <c r="J38" s="34"/>
      <c r="K38" s="34"/>
      <c r="L38" s="34"/>
      <c r="M38" s="34"/>
    </row>
    <row r="39" spans="2:13" ht="12.75">
      <c r="B39" s="34"/>
      <c r="C39" s="34"/>
      <c r="D39" s="34"/>
      <c r="E39" s="34"/>
      <c r="F39" s="34"/>
      <c r="I39" s="34"/>
      <c r="J39" s="34"/>
      <c r="K39" s="34"/>
      <c r="L39" s="34"/>
      <c r="M39" s="34"/>
    </row>
    <row r="40" spans="2:13" ht="12.75">
      <c r="B40" s="34"/>
      <c r="C40" s="34"/>
      <c r="D40" s="34"/>
      <c r="E40" s="34"/>
      <c r="F40" s="34"/>
      <c r="I40" s="34"/>
      <c r="J40" s="34"/>
      <c r="K40" s="34"/>
      <c r="L40" s="34"/>
      <c r="M40" s="34"/>
    </row>
    <row r="41" spans="2:13" ht="12.75">
      <c r="B41" s="34"/>
      <c r="C41" s="34"/>
      <c r="D41" s="34"/>
      <c r="E41" s="34"/>
      <c r="F41" s="34"/>
      <c r="I41" s="34"/>
      <c r="J41" s="34"/>
      <c r="K41" s="34"/>
      <c r="L41" s="34"/>
      <c r="M41" s="34"/>
    </row>
  </sheetData>
  <sheetProtection/>
  <mergeCells count="4">
    <mergeCell ref="I5:J7"/>
    <mergeCell ref="K5:M5"/>
    <mergeCell ref="B5:C7"/>
    <mergeCell ref="D5:F5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portrait" paperSize="9" r:id="rId1"/>
  <headerFooter>
    <oddFooter>&amp;CV-8-4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H44"/>
  <sheetViews>
    <sheetView showGridLines="0" workbookViewId="0" topLeftCell="AC1">
      <selection activeCell="AC1" sqref="AC1"/>
    </sheetView>
  </sheetViews>
  <sheetFormatPr defaultColWidth="9.140625" defaultRowHeight="12.75"/>
  <cols>
    <col min="1" max="1" width="1.7109375" style="1" customWidth="1"/>
    <col min="2" max="2" width="9.57421875" style="1" customWidth="1"/>
    <col min="3" max="3" width="28.8515625" style="1" customWidth="1"/>
    <col min="4" max="4" width="16.140625" style="1" customWidth="1"/>
    <col min="5" max="5" width="14.8515625" style="1" customWidth="1"/>
    <col min="6" max="6" width="15.0039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57421875" style="1" customWidth="1"/>
    <col min="11" max="11" width="28.8515625" style="1" customWidth="1"/>
    <col min="12" max="12" width="17.28125" style="1" customWidth="1"/>
    <col min="13" max="13" width="15.8515625" style="1" customWidth="1"/>
    <col min="14" max="14" width="16.421875" style="1" customWidth="1"/>
    <col min="15" max="15" width="2.7109375" style="1" customWidth="1"/>
    <col min="16" max="16" width="8.421875" style="1" customWidth="1"/>
    <col min="17" max="17" width="1.1484375" style="1" customWidth="1"/>
    <col min="18" max="18" width="9.57421875" style="1" customWidth="1"/>
    <col min="19" max="19" width="30.8515625" style="1" customWidth="1"/>
    <col min="20" max="20" width="16.8515625" style="1" customWidth="1"/>
    <col min="21" max="21" width="15.57421875" style="1" customWidth="1"/>
    <col min="22" max="22" width="13.28125" style="1" customWidth="1"/>
    <col min="23" max="23" width="3.421875" style="1" customWidth="1"/>
    <col min="24" max="24" width="11.28125" style="1" customWidth="1"/>
    <col min="25" max="25" width="34.8515625" style="1" customWidth="1"/>
    <col min="26" max="26" width="14.7109375" style="1" customWidth="1"/>
    <col min="27" max="28" width="9.140625" style="1" customWidth="1"/>
    <col min="29" max="29" width="12.421875" style="1" customWidth="1"/>
    <col min="30" max="30" width="9.140625" style="1" customWidth="1"/>
    <col min="31" max="31" width="36.7109375" style="1" customWidth="1"/>
    <col min="32" max="32" width="14.421875" style="1" customWidth="1"/>
    <col min="33" max="33" width="13.8515625" style="1" customWidth="1"/>
    <col min="34" max="34" width="14.7109375" style="1" customWidth="1"/>
    <col min="35" max="16384" width="9.140625" style="1" customWidth="1"/>
  </cols>
  <sheetData>
    <row r="1" spans="1:34" ht="6" customHeight="1">
      <c r="A1" s="5"/>
      <c r="B1" s="5"/>
      <c r="C1" s="5"/>
      <c r="D1" s="5"/>
      <c r="E1" s="5"/>
      <c r="F1" s="5"/>
      <c r="G1" s="5"/>
      <c r="I1" s="5"/>
      <c r="J1" s="5"/>
      <c r="K1" s="5"/>
      <c r="L1" s="5"/>
      <c r="M1" s="5"/>
      <c r="N1" s="5"/>
      <c r="O1" s="5"/>
      <c r="P1" s="5"/>
      <c r="R1" s="5"/>
      <c r="S1" s="5"/>
      <c r="T1" s="5"/>
      <c r="U1" s="5"/>
      <c r="V1" s="5"/>
      <c r="W1" s="5"/>
      <c r="AD1" s="5"/>
      <c r="AE1" s="5"/>
      <c r="AF1" s="5"/>
      <c r="AG1" s="5"/>
      <c r="AH1" s="5"/>
    </row>
    <row r="2" spans="1:34" ht="15" customHeight="1">
      <c r="A2" s="5"/>
      <c r="B2" s="6" t="s">
        <v>146</v>
      </c>
      <c r="C2" s="6"/>
      <c r="D2" s="6"/>
      <c r="E2" s="6"/>
      <c r="F2" s="6"/>
      <c r="G2" s="5"/>
      <c r="I2" s="5"/>
      <c r="J2" s="6" t="s">
        <v>147</v>
      </c>
      <c r="K2" s="42"/>
      <c r="L2" s="6"/>
      <c r="M2" s="6"/>
      <c r="N2" s="6"/>
      <c r="O2" s="5"/>
      <c r="P2" s="5"/>
      <c r="R2" s="6" t="s">
        <v>149</v>
      </c>
      <c r="S2" s="6"/>
      <c r="T2" s="6"/>
      <c r="U2" s="6"/>
      <c r="V2" s="6"/>
      <c r="W2" s="5"/>
      <c r="X2" s="6" t="s">
        <v>132</v>
      </c>
      <c r="Y2" s="6"/>
      <c r="AD2" s="6" t="s">
        <v>117</v>
      </c>
      <c r="AE2" s="6"/>
      <c r="AF2" s="6"/>
      <c r="AG2" s="6"/>
      <c r="AH2" s="6"/>
    </row>
    <row r="3" spans="1:34" ht="15" customHeight="1">
      <c r="A3" s="5"/>
      <c r="B3" s="6" t="s">
        <v>148</v>
      </c>
      <c r="C3" s="6"/>
      <c r="D3" s="6"/>
      <c r="E3" s="6"/>
      <c r="F3" s="6"/>
      <c r="G3" s="5"/>
      <c r="I3" s="5"/>
      <c r="J3" s="6" t="s">
        <v>75</v>
      </c>
      <c r="K3" s="42"/>
      <c r="L3" s="6"/>
      <c r="M3" s="6"/>
      <c r="N3" s="6"/>
      <c r="O3" s="5"/>
      <c r="P3" s="5"/>
      <c r="R3" s="6" t="s">
        <v>108</v>
      </c>
      <c r="S3" s="6"/>
      <c r="T3" s="6"/>
      <c r="U3" s="6"/>
      <c r="V3" s="6"/>
      <c r="W3" s="5"/>
      <c r="X3" s="6" t="s">
        <v>133</v>
      </c>
      <c r="Y3" s="6"/>
      <c r="AD3" s="6" t="s">
        <v>74</v>
      </c>
      <c r="AE3" s="6"/>
      <c r="AF3" s="6"/>
      <c r="AG3" s="6"/>
      <c r="AH3" s="6"/>
    </row>
    <row r="4" spans="1:34" ht="15" customHeight="1">
      <c r="A4" s="5"/>
      <c r="B4" s="5"/>
      <c r="C4" s="6"/>
      <c r="D4" s="6"/>
      <c r="E4" s="6"/>
      <c r="F4" s="6"/>
      <c r="G4" s="5"/>
      <c r="I4" s="5"/>
      <c r="J4" s="5"/>
      <c r="K4" s="6"/>
      <c r="L4" s="6"/>
      <c r="M4" s="6"/>
      <c r="N4" s="6"/>
      <c r="O4" s="5"/>
      <c r="P4" s="5"/>
      <c r="R4" s="5"/>
      <c r="S4" s="6"/>
      <c r="T4" s="6"/>
      <c r="U4" s="6"/>
      <c r="V4" s="6"/>
      <c r="W4" s="5"/>
      <c r="AD4" s="5"/>
      <c r="AE4" s="6"/>
      <c r="AF4" s="6"/>
      <c r="AG4" s="6"/>
      <c r="AH4" s="6"/>
    </row>
    <row r="5" spans="1:34" ht="15" customHeight="1">
      <c r="A5" s="5"/>
      <c r="B5" s="69" t="s">
        <v>47</v>
      </c>
      <c r="C5" s="70"/>
      <c r="D5" s="66" t="s">
        <v>86</v>
      </c>
      <c r="E5" s="67"/>
      <c r="F5" s="68"/>
      <c r="G5" s="5"/>
      <c r="I5" s="5"/>
      <c r="J5" s="69" t="s">
        <v>85</v>
      </c>
      <c r="K5" s="70"/>
      <c r="L5" s="66" t="s">
        <v>86</v>
      </c>
      <c r="M5" s="67"/>
      <c r="N5" s="68"/>
      <c r="O5" s="5"/>
      <c r="P5" s="5"/>
      <c r="R5" s="69" t="s">
        <v>85</v>
      </c>
      <c r="S5" s="70"/>
      <c r="T5" s="66" t="s">
        <v>86</v>
      </c>
      <c r="U5" s="67"/>
      <c r="V5" s="68"/>
      <c r="W5" s="5"/>
      <c r="X5" s="69" t="s">
        <v>85</v>
      </c>
      <c r="Y5" s="70"/>
      <c r="Z5" s="66" t="s">
        <v>86</v>
      </c>
      <c r="AA5" s="67"/>
      <c r="AB5" s="68"/>
      <c r="AD5" s="69" t="s">
        <v>85</v>
      </c>
      <c r="AE5" s="70"/>
      <c r="AF5" s="66" t="s">
        <v>86</v>
      </c>
      <c r="AG5" s="67"/>
      <c r="AH5" s="68"/>
    </row>
    <row r="6" spans="1:34" ht="29.25" customHeight="1">
      <c r="A6" s="5"/>
      <c r="B6" s="71"/>
      <c r="C6" s="72"/>
      <c r="D6" s="10" t="s">
        <v>87</v>
      </c>
      <c r="E6" s="8" t="s">
        <v>0</v>
      </c>
      <c r="F6" s="9" t="s">
        <v>1</v>
      </c>
      <c r="G6" s="5"/>
      <c r="I6" s="5"/>
      <c r="J6" s="71"/>
      <c r="K6" s="72"/>
      <c r="L6" s="10" t="s">
        <v>87</v>
      </c>
      <c r="M6" s="8" t="s">
        <v>0</v>
      </c>
      <c r="N6" s="9" t="s">
        <v>1</v>
      </c>
      <c r="O6" s="5"/>
      <c r="P6" s="5"/>
      <c r="R6" s="71"/>
      <c r="S6" s="72"/>
      <c r="T6" s="10" t="s">
        <v>87</v>
      </c>
      <c r="U6" s="8" t="s">
        <v>0</v>
      </c>
      <c r="V6" s="9" t="s">
        <v>1</v>
      </c>
      <c r="W6" s="5"/>
      <c r="X6" s="71"/>
      <c r="Y6" s="72"/>
      <c r="Z6" s="10" t="s">
        <v>87</v>
      </c>
      <c r="AA6" s="8" t="s">
        <v>0</v>
      </c>
      <c r="AB6" s="9" t="s">
        <v>1</v>
      </c>
      <c r="AD6" s="71"/>
      <c r="AE6" s="72"/>
      <c r="AF6" s="10" t="s">
        <v>87</v>
      </c>
      <c r="AG6" s="8" t="s">
        <v>0</v>
      </c>
      <c r="AH6" s="9" t="s">
        <v>1</v>
      </c>
    </row>
    <row r="7" spans="1:34" ht="15" customHeight="1">
      <c r="A7" s="5"/>
      <c r="B7" s="73"/>
      <c r="C7" s="74"/>
      <c r="D7" s="11"/>
      <c r="E7" s="14" t="s">
        <v>88</v>
      </c>
      <c r="F7" s="15"/>
      <c r="G7" s="5"/>
      <c r="I7" s="5"/>
      <c r="J7" s="73"/>
      <c r="K7" s="74"/>
      <c r="L7" s="11"/>
      <c r="M7" s="14" t="s">
        <v>88</v>
      </c>
      <c r="N7" s="15"/>
      <c r="O7" s="5"/>
      <c r="P7" s="5"/>
      <c r="R7" s="73"/>
      <c r="S7" s="74"/>
      <c r="T7" s="11"/>
      <c r="U7" s="14" t="s">
        <v>88</v>
      </c>
      <c r="V7" s="15"/>
      <c r="W7" s="5"/>
      <c r="X7" s="73"/>
      <c r="Y7" s="74"/>
      <c r="Z7" s="11"/>
      <c r="AA7" s="14" t="s">
        <v>150</v>
      </c>
      <c r="AB7" s="15"/>
      <c r="AD7" s="73"/>
      <c r="AE7" s="74"/>
      <c r="AF7" s="11"/>
      <c r="AG7" s="14" t="s">
        <v>118</v>
      </c>
      <c r="AH7" s="15"/>
    </row>
    <row r="8" spans="1:34" ht="6.75" customHeight="1">
      <c r="A8" s="5"/>
      <c r="B8" s="20"/>
      <c r="C8" s="17"/>
      <c r="D8" s="16"/>
      <c r="E8" s="3"/>
      <c r="F8" s="24"/>
      <c r="G8" s="5"/>
      <c r="I8" s="5"/>
      <c r="J8" s="48"/>
      <c r="K8" s="49"/>
      <c r="L8" s="16"/>
      <c r="M8" s="3"/>
      <c r="N8" s="24"/>
      <c r="O8" s="5"/>
      <c r="P8" s="5"/>
      <c r="R8" s="48"/>
      <c r="S8" s="49"/>
      <c r="T8" s="16"/>
      <c r="U8" s="3"/>
      <c r="V8" s="24"/>
      <c r="W8" s="5"/>
      <c r="X8" s="48"/>
      <c r="Y8" s="49"/>
      <c r="Z8" s="16"/>
      <c r="AA8" s="3"/>
      <c r="AB8" s="24"/>
      <c r="AD8" s="48"/>
      <c r="AE8" s="57"/>
      <c r="AF8" s="59"/>
      <c r="AG8" s="61"/>
      <c r="AH8" s="62"/>
    </row>
    <row r="9" spans="1:34" ht="15">
      <c r="A9" s="5"/>
      <c r="B9" s="21" t="s">
        <v>50</v>
      </c>
      <c r="C9" s="32"/>
      <c r="D9" s="16">
        <f>SUM(D11:D27)</f>
        <v>12677710006.644709</v>
      </c>
      <c r="E9" s="3">
        <f>SUM(E11:E27)</f>
        <v>7575936426.860712</v>
      </c>
      <c r="F9" s="24">
        <f>SUM(F11:F27)</f>
        <v>5101773579.783998</v>
      </c>
      <c r="G9" s="5"/>
      <c r="I9" s="5"/>
      <c r="J9" s="51" t="s">
        <v>90</v>
      </c>
      <c r="K9" s="55"/>
      <c r="L9" s="16">
        <f>SUM(L11:L27)</f>
        <v>10970947720.459505</v>
      </c>
      <c r="M9" s="3">
        <f>SUM(M11:M27)</f>
        <v>6734222977.833022</v>
      </c>
      <c r="N9" s="24">
        <f>SUM(N11:N27)</f>
        <v>4236724742.6264834</v>
      </c>
      <c r="O9" s="5"/>
      <c r="P9" s="5"/>
      <c r="R9" s="51" t="s">
        <v>90</v>
      </c>
      <c r="S9" s="55"/>
      <c r="T9" s="16">
        <f>D9-L9</f>
        <v>1706762286.1852036</v>
      </c>
      <c r="U9" s="3">
        <f>E9-M9</f>
        <v>841713449.0276899</v>
      </c>
      <c r="V9" s="24">
        <f>F9-N9</f>
        <v>865048837.1575141</v>
      </c>
      <c r="W9" s="5"/>
      <c r="X9" s="51" t="s">
        <v>90</v>
      </c>
      <c r="Y9" s="55"/>
      <c r="Z9" s="16">
        <f>SUM(Z11:Z27)</f>
        <v>1523737.0000000051</v>
      </c>
      <c r="AA9" s="3">
        <f>SUM(AA11:AA27)</f>
        <v>827858.9999999991</v>
      </c>
      <c r="AB9" s="3">
        <f>SUM(AB11:AB27)</f>
        <v>695878.0000000063</v>
      </c>
      <c r="AC9" s="60"/>
      <c r="AD9" s="51" t="s">
        <v>90</v>
      </c>
      <c r="AE9" s="55"/>
      <c r="AF9" s="16">
        <f>T9/Z9</f>
        <v>1120.1160608328064</v>
      </c>
      <c r="AG9" s="3">
        <f>U9/AA9</f>
        <v>1016.7352762097058</v>
      </c>
      <c r="AH9" s="24">
        <f>V9/AB9</f>
        <v>1243.1041607257396</v>
      </c>
    </row>
    <row r="10" spans="1:34" ht="6" customHeight="1">
      <c r="A10" s="5"/>
      <c r="B10" s="21"/>
      <c r="C10" s="18"/>
      <c r="D10" s="16"/>
      <c r="E10" s="3"/>
      <c r="F10" s="24"/>
      <c r="G10" s="5"/>
      <c r="I10" s="5"/>
      <c r="J10" s="51"/>
      <c r="K10" s="52"/>
      <c r="L10" s="16"/>
      <c r="M10" s="3"/>
      <c r="N10" s="24"/>
      <c r="O10" s="5"/>
      <c r="P10" s="5"/>
      <c r="R10" s="51"/>
      <c r="S10" s="52"/>
      <c r="T10" s="16"/>
      <c r="U10" s="3"/>
      <c r="V10" s="24"/>
      <c r="W10" s="5"/>
      <c r="X10" s="51"/>
      <c r="Y10" s="52"/>
      <c r="Z10" s="16"/>
      <c r="AA10" s="3"/>
      <c r="AB10" s="24"/>
      <c r="AD10" s="51"/>
      <c r="AE10" s="55"/>
      <c r="AF10" s="16"/>
      <c r="AG10" s="3"/>
      <c r="AH10" s="24"/>
    </row>
    <row r="11" spans="1:34" ht="21.75" customHeight="1">
      <c r="A11" s="5"/>
      <c r="B11" s="21" t="s">
        <v>23</v>
      </c>
      <c r="C11" s="18" t="s">
        <v>51</v>
      </c>
      <c r="D11" s="16">
        <f>E11+F11</f>
        <v>55220776.95999999</v>
      </c>
      <c r="E11" s="3">
        <v>53625222.16</v>
      </c>
      <c r="F11" s="24">
        <v>1595554.8000000003</v>
      </c>
      <c r="G11" s="5"/>
      <c r="I11" s="5"/>
      <c r="J11" s="51" t="s">
        <v>23</v>
      </c>
      <c r="K11" s="52" t="s">
        <v>91</v>
      </c>
      <c r="L11" s="16">
        <f>M11+N11</f>
        <v>42468232.28</v>
      </c>
      <c r="M11" s="3">
        <v>40150131.04</v>
      </c>
      <c r="N11" s="24">
        <v>2318101.24</v>
      </c>
      <c r="O11" s="5"/>
      <c r="P11" s="5"/>
      <c r="R11" s="51" t="s">
        <v>23</v>
      </c>
      <c r="S11" s="52" t="s">
        <v>91</v>
      </c>
      <c r="T11" s="16">
        <f aca="true" t="shared" si="0" ref="T11:T27">D11-L11</f>
        <v>12752544.679999992</v>
      </c>
      <c r="U11" s="3">
        <f aca="true" t="shared" si="1" ref="U11:U27">E11-M11</f>
        <v>13475091.119999997</v>
      </c>
      <c r="V11" s="24">
        <f aca="true" t="shared" si="2" ref="V11:V27">F11-N11</f>
        <v>-722546.44</v>
      </c>
      <c r="W11" s="5"/>
      <c r="X11" s="51" t="s">
        <v>23</v>
      </c>
      <c r="Y11" s="52" t="s">
        <v>91</v>
      </c>
      <c r="Z11" s="16">
        <f>SUM(AA11:AB11)</f>
        <v>1434</v>
      </c>
      <c r="AA11" s="3">
        <v>967.0000000000001</v>
      </c>
      <c r="AB11" s="24">
        <v>467</v>
      </c>
      <c r="AD11" s="51" t="s">
        <v>23</v>
      </c>
      <c r="AE11" s="55" t="s">
        <v>91</v>
      </c>
      <c r="AF11" s="16">
        <f>T11/Z11</f>
        <v>8892.987921896787</v>
      </c>
      <c r="AG11" s="3">
        <f>U11/AA11</f>
        <v>13934.944281282313</v>
      </c>
      <c r="AH11" s="24">
        <f>V11/AB11</f>
        <v>-1547.2086509635974</v>
      </c>
    </row>
    <row r="12" spans="1:34" ht="20.25" customHeight="1">
      <c r="A12" s="5"/>
      <c r="B12" s="21" t="s">
        <v>24</v>
      </c>
      <c r="C12" s="18" t="s">
        <v>63</v>
      </c>
      <c r="D12" s="16">
        <f>E12+F12</f>
        <v>2819765415.462696</v>
      </c>
      <c r="E12" s="3">
        <v>2130763164.4606965</v>
      </c>
      <c r="F12" s="24">
        <v>689002251.0019996</v>
      </c>
      <c r="G12" s="5"/>
      <c r="I12" s="5"/>
      <c r="J12" s="51" t="s">
        <v>24</v>
      </c>
      <c r="K12" s="52" t="s">
        <v>92</v>
      </c>
      <c r="L12" s="16">
        <f>M12+N12</f>
        <v>2671203972.176503</v>
      </c>
      <c r="M12" s="3">
        <v>1983616158.8230047</v>
      </c>
      <c r="N12" s="24">
        <v>687587813.3534982</v>
      </c>
      <c r="O12" s="5"/>
      <c r="P12" s="5"/>
      <c r="R12" s="51" t="s">
        <v>24</v>
      </c>
      <c r="S12" s="52" t="s">
        <v>92</v>
      </c>
      <c r="T12" s="16">
        <f t="shared" si="0"/>
        <v>148561443.2861929</v>
      </c>
      <c r="U12" s="3">
        <f t="shared" si="1"/>
        <v>147147005.63769174</v>
      </c>
      <c r="V12" s="24">
        <f t="shared" si="2"/>
        <v>1414437.6485013962</v>
      </c>
      <c r="W12" s="5"/>
      <c r="X12" s="51" t="s">
        <v>24</v>
      </c>
      <c r="Y12" s="52" t="s">
        <v>92</v>
      </c>
      <c r="Z12" s="16">
        <f aca="true" t="shared" si="3" ref="Z12:Z27">SUM(AA12:AB12)</f>
        <v>436514.0000000014</v>
      </c>
      <c r="AA12" s="3">
        <v>306889.0000000007</v>
      </c>
      <c r="AB12" s="24">
        <v>129625.00000000067</v>
      </c>
      <c r="AD12" s="51" t="s">
        <v>24</v>
      </c>
      <c r="AE12" s="55" t="s">
        <v>92</v>
      </c>
      <c r="AF12" s="16">
        <f>T12/Z12</f>
        <v>340.33603340601314</v>
      </c>
      <c r="AG12" s="3">
        <f>U12/AA12</f>
        <v>479.47956960885335</v>
      </c>
      <c r="AH12" s="24">
        <f>V12/AB12</f>
        <v>10.911765851505411</v>
      </c>
    </row>
    <row r="13" spans="1:34" ht="31.5" customHeight="1">
      <c r="A13" s="5"/>
      <c r="B13" s="21" t="s">
        <v>25</v>
      </c>
      <c r="C13" s="18" t="s">
        <v>64</v>
      </c>
      <c r="D13" s="16">
        <f>E13+F13</f>
        <v>563873856.0569992</v>
      </c>
      <c r="E13" s="3">
        <v>149653948.6120001</v>
      </c>
      <c r="F13" s="24">
        <v>414219907.44499916</v>
      </c>
      <c r="G13" s="5"/>
      <c r="I13" s="5"/>
      <c r="J13" s="51" t="s">
        <v>25</v>
      </c>
      <c r="K13" s="52" t="s">
        <v>93</v>
      </c>
      <c r="L13" s="16">
        <f>M13+N13</f>
        <v>479375668.7770002</v>
      </c>
      <c r="M13" s="3">
        <v>113965590.79700005</v>
      </c>
      <c r="N13" s="24">
        <v>365410077.98000014</v>
      </c>
      <c r="O13" s="5"/>
      <c r="P13" s="5"/>
      <c r="R13" s="51" t="s">
        <v>25</v>
      </c>
      <c r="S13" s="52" t="s">
        <v>93</v>
      </c>
      <c r="T13" s="16">
        <f t="shared" si="0"/>
        <v>84498187.27999902</v>
      </c>
      <c r="U13" s="3">
        <f t="shared" si="1"/>
        <v>35688357.81500006</v>
      </c>
      <c r="V13" s="24">
        <f t="shared" si="2"/>
        <v>48809829.46499902</v>
      </c>
      <c r="W13" s="5"/>
      <c r="X13" s="51" t="s">
        <v>25</v>
      </c>
      <c r="Y13" s="52" t="s">
        <v>93</v>
      </c>
      <c r="Z13" s="16">
        <f t="shared" si="3"/>
        <v>13805.000000000011</v>
      </c>
      <c r="AA13" s="3">
        <v>8995.000000000011</v>
      </c>
      <c r="AB13" s="24">
        <v>4810</v>
      </c>
      <c r="AD13" s="51" t="s">
        <v>25</v>
      </c>
      <c r="AE13" s="55" t="s">
        <v>93</v>
      </c>
      <c r="AF13" s="16">
        <f>T13/Z13</f>
        <v>6120.839353857222</v>
      </c>
      <c r="AG13" s="3">
        <f>U13/AA13</f>
        <v>3967.577300166761</v>
      </c>
      <c r="AH13" s="24">
        <f>V13/AB13</f>
        <v>10147.573693346989</v>
      </c>
    </row>
    <row r="14" spans="1:34" ht="45" customHeight="1">
      <c r="A14" s="5"/>
      <c r="B14" s="21" t="s">
        <v>26</v>
      </c>
      <c r="C14" s="18" t="s">
        <v>65</v>
      </c>
      <c r="D14" s="16">
        <f aca="true" t="shared" si="4" ref="D14:D27">E14+F14</f>
        <v>47858062.324999996</v>
      </c>
      <c r="E14" s="3">
        <v>46143831.205</v>
      </c>
      <c r="F14" s="24">
        <v>1714231.12</v>
      </c>
      <c r="G14" s="5"/>
      <c r="I14" s="5"/>
      <c r="J14" s="51" t="s">
        <v>26</v>
      </c>
      <c r="K14" s="52" t="s">
        <v>94</v>
      </c>
      <c r="L14" s="16">
        <f aca="true" t="shared" si="5" ref="L14:L27">M14+N14</f>
        <v>38162436.375000045</v>
      </c>
      <c r="M14" s="3">
        <v>36874698.36500005</v>
      </c>
      <c r="N14" s="24">
        <v>1287738.0099999995</v>
      </c>
      <c r="O14" s="5"/>
      <c r="P14" s="5"/>
      <c r="R14" s="51" t="s">
        <v>26</v>
      </c>
      <c r="S14" s="52" t="s">
        <v>94</v>
      </c>
      <c r="T14" s="16">
        <f t="shared" si="0"/>
        <v>9695625.94999995</v>
      </c>
      <c r="U14" s="3">
        <f t="shared" si="1"/>
        <v>9269132.839999951</v>
      </c>
      <c r="V14" s="24">
        <f t="shared" si="2"/>
        <v>426493.11000000057</v>
      </c>
      <c r="W14" s="5"/>
      <c r="X14" s="51" t="s">
        <v>26</v>
      </c>
      <c r="Y14" s="52" t="s">
        <v>94</v>
      </c>
      <c r="Z14" s="16">
        <f t="shared" si="3"/>
        <v>4280.000000000001</v>
      </c>
      <c r="AA14" s="3">
        <v>3973.000000000001</v>
      </c>
      <c r="AB14" s="24">
        <v>307</v>
      </c>
      <c r="AD14" s="51" t="s">
        <v>26</v>
      </c>
      <c r="AE14" s="55" t="s">
        <v>94</v>
      </c>
      <c r="AF14" s="16">
        <f>T14/Z14</f>
        <v>2265.3331658878383</v>
      </c>
      <c r="AG14" s="3">
        <f>U14/AA14</f>
        <v>2333.031170400189</v>
      </c>
      <c r="AH14" s="24">
        <f>V14/AB14</f>
        <v>1389.2283713355068</v>
      </c>
    </row>
    <row r="15" spans="1:34" ht="16.5" customHeight="1">
      <c r="A15" s="5"/>
      <c r="B15" s="21" t="s">
        <v>27</v>
      </c>
      <c r="C15" s="18" t="s">
        <v>66</v>
      </c>
      <c r="D15" s="16">
        <f t="shared" si="4"/>
        <v>64934442.85</v>
      </c>
      <c r="E15" s="3">
        <v>57850345.53</v>
      </c>
      <c r="F15" s="24">
        <v>7084097.3199999975</v>
      </c>
      <c r="G15" s="5"/>
      <c r="I15" s="5"/>
      <c r="J15" s="51" t="s">
        <v>27</v>
      </c>
      <c r="K15" s="52" t="s">
        <v>95</v>
      </c>
      <c r="L15" s="16">
        <f t="shared" si="5"/>
        <v>65740949.170000024</v>
      </c>
      <c r="M15" s="3">
        <v>58942336.86000002</v>
      </c>
      <c r="N15" s="24">
        <v>6798612.310000002</v>
      </c>
      <c r="O15" s="5"/>
      <c r="P15" s="5"/>
      <c r="R15" s="51" t="s">
        <v>27</v>
      </c>
      <c r="S15" s="52" t="s">
        <v>95</v>
      </c>
      <c r="T15" s="16">
        <f t="shared" si="0"/>
        <v>-806506.3200000226</v>
      </c>
      <c r="U15" s="3">
        <f t="shared" si="1"/>
        <v>-1091991.3300000206</v>
      </c>
      <c r="V15" s="24">
        <f t="shared" si="2"/>
        <v>285485.0099999951</v>
      </c>
      <c r="W15" s="5"/>
      <c r="X15" s="51" t="s">
        <v>27</v>
      </c>
      <c r="Y15" s="52" t="s">
        <v>95</v>
      </c>
      <c r="Z15" s="16">
        <f t="shared" si="3"/>
        <v>1874.000000000001</v>
      </c>
      <c r="AA15" s="3">
        <v>1321.0000000000007</v>
      </c>
      <c r="AB15" s="24">
        <v>553.0000000000001</v>
      </c>
      <c r="AD15" s="51" t="s">
        <v>27</v>
      </c>
      <c r="AE15" s="55" t="s">
        <v>95</v>
      </c>
      <c r="AF15" s="16">
        <f>T15/Z15</f>
        <v>-430.3662326574292</v>
      </c>
      <c r="AG15" s="3">
        <f>U15/AA15</f>
        <v>-826.6399167297653</v>
      </c>
      <c r="AH15" s="24">
        <f>V15/AB15</f>
        <v>516.2477576853437</v>
      </c>
    </row>
    <row r="16" spans="1:34" ht="44.25" customHeight="1">
      <c r="A16" s="5"/>
      <c r="B16" s="21" t="s">
        <v>28</v>
      </c>
      <c r="C16" s="18" t="s">
        <v>67</v>
      </c>
      <c r="D16" s="16">
        <f>E16+F16</f>
        <v>5281636085.944008</v>
      </c>
      <c r="E16" s="3">
        <v>2336362136.7400146</v>
      </c>
      <c r="F16" s="24">
        <v>2945273949.203994</v>
      </c>
      <c r="G16" s="5"/>
      <c r="I16" s="5"/>
      <c r="J16" s="51" t="s">
        <v>28</v>
      </c>
      <c r="K16" s="52" t="s">
        <v>96</v>
      </c>
      <c r="L16" s="16">
        <f>M16+N16</f>
        <v>4424074006.139003</v>
      </c>
      <c r="M16" s="3">
        <v>2085500811.1160152</v>
      </c>
      <c r="N16" s="24">
        <v>2338573195.0229874</v>
      </c>
      <c r="O16" s="5"/>
      <c r="P16" s="5"/>
      <c r="R16" s="51" t="s">
        <v>28</v>
      </c>
      <c r="S16" s="52" t="s">
        <v>96</v>
      </c>
      <c r="T16" s="16">
        <f t="shared" si="0"/>
        <v>857562079.8050051</v>
      </c>
      <c r="U16" s="3">
        <f t="shared" si="1"/>
        <v>250861325.62399936</v>
      </c>
      <c r="V16" s="24">
        <f t="shared" si="2"/>
        <v>606700754.1810064</v>
      </c>
      <c r="W16" s="5"/>
      <c r="X16" s="51" t="s">
        <v>28</v>
      </c>
      <c r="Y16" s="52" t="s">
        <v>96</v>
      </c>
      <c r="Z16" s="16">
        <f t="shared" si="3"/>
        <v>542056.0000000023</v>
      </c>
      <c r="AA16" s="3">
        <v>176079.99999999788</v>
      </c>
      <c r="AB16" s="24">
        <v>365976.0000000044</v>
      </c>
      <c r="AD16" s="51" t="s">
        <v>28</v>
      </c>
      <c r="AE16" s="55" t="s">
        <v>96</v>
      </c>
      <c r="AF16" s="16">
        <f>T16/Z16</f>
        <v>1582.0543999236268</v>
      </c>
      <c r="AG16" s="3">
        <f>U16/AA16</f>
        <v>1424.7008497501272</v>
      </c>
      <c r="AH16" s="24">
        <f>V16/AB16</f>
        <v>1657.7610394697988</v>
      </c>
    </row>
    <row r="17" spans="1:34" ht="20.25" customHeight="1">
      <c r="A17" s="5"/>
      <c r="B17" s="21" t="s">
        <v>29</v>
      </c>
      <c r="C17" s="18" t="s">
        <v>68</v>
      </c>
      <c r="D17" s="16">
        <f>E17+F17</f>
        <v>190651549.6299998</v>
      </c>
      <c r="E17" s="3">
        <v>174672503.16999978</v>
      </c>
      <c r="F17" s="24">
        <v>15979046.459999997</v>
      </c>
      <c r="G17" s="5"/>
      <c r="I17" s="5"/>
      <c r="J17" s="51" t="s">
        <v>29</v>
      </c>
      <c r="K17" s="52" t="s">
        <v>97</v>
      </c>
      <c r="L17" s="16">
        <f>M17+N17</f>
        <v>170926036.82</v>
      </c>
      <c r="M17" s="3">
        <v>157366596.99</v>
      </c>
      <c r="N17" s="24">
        <v>13559439.829999993</v>
      </c>
      <c r="O17" s="5"/>
      <c r="P17" s="5"/>
      <c r="R17" s="51" t="s">
        <v>29</v>
      </c>
      <c r="S17" s="52" t="s">
        <v>97</v>
      </c>
      <c r="T17" s="16">
        <f t="shared" si="0"/>
        <v>19725512.809999794</v>
      </c>
      <c r="U17" s="3">
        <f t="shared" si="1"/>
        <v>17305906.17999977</v>
      </c>
      <c r="V17" s="24">
        <f t="shared" si="2"/>
        <v>2419606.6300000045</v>
      </c>
      <c r="W17" s="5"/>
      <c r="X17" s="51" t="s">
        <v>29</v>
      </c>
      <c r="Y17" s="52" t="s">
        <v>97</v>
      </c>
      <c r="Z17" s="16">
        <f t="shared" si="3"/>
        <v>9403.999999999995</v>
      </c>
      <c r="AA17" s="3">
        <v>7993.999999999995</v>
      </c>
      <c r="AB17" s="24">
        <v>1409.9999999999995</v>
      </c>
      <c r="AD17" s="51" t="s">
        <v>29</v>
      </c>
      <c r="AE17" s="55" t="s">
        <v>97</v>
      </c>
      <c r="AF17" s="16">
        <f>T17/Z17</f>
        <v>2097.5662282007447</v>
      </c>
      <c r="AG17" s="3">
        <f>U17/AA17</f>
        <v>2164.8619189391766</v>
      </c>
      <c r="AH17" s="24">
        <f>V17/AB17</f>
        <v>1716.0330709219895</v>
      </c>
    </row>
    <row r="18" spans="1:34" ht="40.5" customHeight="1">
      <c r="A18" s="5"/>
      <c r="B18" s="21" t="s">
        <v>30</v>
      </c>
      <c r="C18" s="18" t="s">
        <v>69</v>
      </c>
      <c r="D18" s="16">
        <f t="shared" si="4"/>
        <v>953805846.7900059</v>
      </c>
      <c r="E18" s="3">
        <v>456094409.5800006</v>
      </c>
      <c r="F18" s="24">
        <v>497711437.2100053</v>
      </c>
      <c r="G18" s="5"/>
      <c r="I18" s="5"/>
      <c r="J18" s="51" t="s">
        <v>30</v>
      </c>
      <c r="K18" s="52" t="s">
        <v>98</v>
      </c>
      <c r="L18" s="16">
        <f t="shared" si="5"/>
        <v>692923895.8899992</v>
      </c>
      <c r="M18" s="3">
        <v>321919866.9450016</v>
      </c>
      <c r="N18" s="24">
        <v>371004028.9449975</v>
      </c>
      <c r="O18" s="5"/>
      <c r="P18" s="5"/>
      <c r="R18" s="51" t="s">
        <v>30</v>
      </c>
      <c r="S18" s="52" t="s">
        <v>98</v>
      </c>
      <c r="T18" s="16">
        <f t="shared" si="0"/>
        <v>260881950.90000677</v>
      </c>
      <c r="U18" s="3">
        <f t="shared" si="1"/>
        <v>134174542.63499898</v>
      </c>
      <c r="V18" s="24">
        <f t="shared" si="2"/>
        <v>126707408.2650078</v>
      </c>
      <c r="W18" s="5"/>
      <c r="X18" s="51" t="s">
        <v>30</v>
      </c>
      <c r="Y18" s="52" t="s">
        <v>98</v>
      </c>
      <c r="Z18" s="16">
        <f t="shared" si="3"/>
        <v>190599.0000000008</v>
      </c>
      <c r="AA18" s="3">
        <v>73223.99999999991</v>
      </c>
      <c r="AB18" s="24">
        <v>117375.00000000087</v>
      </c>
      <c r="AD18" s="51" t="s">
        <v>30</v>
      </c>
      <c r="AE18" s="55" t="s">
        <v>98</v>
      </c>
      <c r="AF18" s="16">
        <f>T18/Z18</f>
        <v>1368.7477421182991</v>
      </c>
      <c r="AG18" s="3">
        <f>U18/AA18</f>
        <v>1832.3847732300767</v>
      </c>
      <c r="AH18" s="24">
        <f>V18/AB18</f>
        <v>1079.5093355911126</v>
      </c>
    </row>
    <row r="19" spans="1:34" ht="21.75" customHeight="1">
      <c r="A19" s="5"/>
      <c r="B19" s="21" t="s">
        <v>31</v>
      </c>
      <c r="C19" s="18" t="s">
        <v>53</v>
      </c>
      <c r="D19" s="16">
        <f t="shared" si="4"/>
        <v>567394685.1599987</v>
      </c>
      <c r="E19" s="3">
        <v>531153947.9099987</v>
      </c>
      <c r="F19" s="24">
        <v>36240737.24999999</v>
      </c>
      <c r="G19" s="5"/>
      <c r="I19" s="5"/>
      <c r="J19" s="51" t="s">
        <v>31</v>
      </c>
      <c r="K19" s="52" t="s">
        <v>99</v>
      </c>
      <c r="L19" s="16">
        <f t="shared" si="5"/>
        <v>583914179.1100005</v>
      </c>
      <c r="M19" s="3">
        <v>562106072.2900004</v>
      </c>
      <c r="N19" s="24">
        <v>21808106.819999997</v>
      </c>
      <c r="O19" s="5"/>
      <c r="P19" s="5"/>
      <c r="R19" s="51" t="s">
        <v>31</v>
      </c>
      <c r="S19" s="52" t="s">
        <v>99</v>
      </c>
      <c r="T19" s="16">
        <f t="shared" si="0"/>
        <v>-16519493.950001836</v>
      </c>
      <c r="U19" s="3">
        <f t="shared" si="1"/>
        <v>-30952124.380001724</v>
      </c>
      <c r="V19" s="24">
        <f t="shared" si="2"/>
        <v>14432630.429999996</v>
      </c>
      <c r="W19" s="5"/>
      <c r="X19" s="51" t="s">
        <v>31</v>
      </c>
      <c r="Y19" s="52" t="s">
        <v>99</v>
      </c>
      <c r="Z19" s="16">
        <f t="shared" si="3"/>
        <v>13263.000000000011</v>
      </c>
      <c r="AA19" s="3">
        <v>11066.000000000013</v>
      </c>
      <c r="AB19" s="24">
        <v>2196.999999999999</v>
      </c>
      <c r="AD19" s="51" t="s">
        <v>31</v>
      </c>
      <c r="AE19" s="55" t="s">
        <v>99</v>
      </c>
      <c r="AF19" s="16">
        <f>T19/Z19</f>
        <v>-1245.532228756829</v>
      </c>
      <c r="AG19" s="3">
        <f>U19/AA19</f>
        <v>-2797.047205855927</v>
      </c>
      <c r="AH19" s="24">
        <f>V19/AB19</f>
        <v>6569.244619936278</v>
      </c>
    </row>
    <row r="20" spans="1:34" ht="24" customHeight="1">
      <c r="A20" s="5"/>
      <c r="B20" s="21" t="s">
        <v>32</v>
      </c>
      <c r="C20" s="18" t="s">
        <v>54</v>
      </c>
      <c r="D20" s="16">
        <f t="shared" si="4"/>
        <v>823380450.1599995</v>
      </c>
      <c r="E20" s="3">
        <v>560050180.0299996</v>
      </c>
      <c r="F20" s="24">
        <v>263330270.1299999</v>
      </c>
      <c r="G20" s="5"/>
      <c r="I20" s="5"/>
      <c r="J20" s="51" t="s">
        <v>32</v>
      </c>
      <c r="K20" s="52" t="s">
        <v>100</v>
      </c>
      <c r="L20" s="16">
        <f t="shared" si="5"/>
        <v>757433435.2800003</v>
      </c>
      <c r="M20" s="3">
        <v>501764967.7799997</v>
      </c>
      <c r="N20" s="24">
        <v>255668467.5000007</v>
      </c>
      <c r="O20" s="5"/>
      <c r="P20" s="5"/>
      <c r="R20" s="51" t="s">
        <v>32</v>
      </c>
      <c r="S20" s="52" t="s">
        <v>100</v>
      </c>
      <c r="T20" s="16">
        <f t="shared" si="0"/>
        <v>65947014.87999916</v>
      </c>
      <c r="U20" s="3">
        <f t="shared" si="1"/>
        <v>58285212.24999994</v>
      </c>
      <c r="V20" s="24">
        <f t="shared" si="2"/>
        <v>7661802.62999922</v>
      </c>
      <c r="W20" s="5"/>
      <c r="X20" s="51" t="s">
        <v>32</v>
      </c>
      <c r="Y20" s="52" t="s">
        <v>100</v>
      </c>
      <c r="Z20" s="16">
        <f t="shared" si="3"/>
        <v>25029.00000000003</v>
      </c>
      <c r="AA20" s="3">
        <v>19051.000000000022</v>
      </c>
      <c r="AB20" s="24">
        <v>5978.000000000006</v>
      </c>
      <c r="AD20" s="51" t="s">
        <v>32</v>
      </c>
      <c r="AE20" s="55" t="s">
        <v>100</v>
      </c>
      <c r="AF20" s="16">
        <f>T20/Z20</f>
        <v>2634.8241991289738</v>
      </c>
      <c r="AG20" s="3">
        <f>U20/AA20</f>
        <v>3059.430594194524</v>
      </c>
      <c r="AH20" s="24">
        <f>V20/AB20</f>
        <v>1281.666549012916</v>
      </c>
    </row>
    <row r="21" spans="1:34" ht="24.75" customHeight="1">
      <c r="A21" s="5"/>
      <c r="B21" s="21" t="s">
        <v>33</v>
      </c>
      <c r="C21" s="18" t="s">
        <v>55</v>
      </c>
      <c r="D21" s="16">
        <f t="shared" si="4"/>
        <v>23759639.450000003</v>
      </c>
      <c r="E21" s="3">
        <v>10681655.18</v>
      </c>
      <c r="F21" s="24">
        <v>13077984.270000001</v>
      </c>
      <c r="G21" s="5"/>
      <c r="I21" s="5"/>
      <c r="J21" s="51" t="s">
        <v>33</v>
      </c>
      <c r="K21" s="52" t="s">
        <v>101</v>
      </c>
      <c r="L21" s="16">
        <f t="shared" si="5"/>
        <v>24146904.92</v>
      </c>
      <c r="M21" s="3">
        <v>9919376.54</v>
      </c>
      <c r="N21" s="24">
        <v>14227528.380000003</v>
      </c>
      <c r="O21" s="5"/>
      <c r="P21" s="5"/>
      <c r="R21" s="51" t="s">
        <v>33</v>
      </c>
      <c r="S21" s="52" t="s">
        <v>101</v>
      </c>
      <c r="T21" s="16">
        <f t="shared" si="0"/>
        <v>-387265.4699999988</v>
      </c>
      <c r="U21" s="3">
        <f t="shared" si="1"/>
        <v>762278.6400000006</v>
      </c>
      <c r="V21" s="24">
        <f t="shared" si="2"/>
        <v>-1149544.1100000013</v>
      </c>
      <c r="W21" s="5"/>
      <c r="X21" s="51" t="s">
        <v>33</v>
      </c>
      <c r="Y21" s="52" t="s">
        <v>101</v>
      </c>
      <c r="Z21" s="16">
        <f t="shared" si="3"/>
        <v>757.0000000000001</v>
      </c>
      <c r="AA21" s="3">
        <v>467.00000000000006</v>
      </c>
      <c r="AB21" s="24">
        <v>290.00000000000006</v>
      </c>
      <c r="AD21" s="51" t="s">
        <v>33</v>
      </c>
      <c r="AE21" s="55" t="s">
        <v>101</v>
      </c>
      <c r="AF21" s="16">
        <f>T21/Z21</f>
        <v>-511.57922060766015</v>
      </c>
      <c r="AG21" s="3">
        <f>U21/AA21</f>
        <v>1632.2883083511788</v>
      </c>
      <c r="AH21" s="24">
        <f>V21/AB21</f>
        <v>-3963.945206896555</v>
      </c>
    </row>
    <row r="22" spans="1:34" ht="33" customHeight="1">
      <c r="A22" s="5"/>
      <c r="B22" s="21" t="s">
        <v>34</v>
      </c>
      <c r="C22" s="18" t="s">
        <v>56</v>
      </c>
      <c r="D22" s="16">
        <f t="shared" si="4"/>
        <v>25258890.67</v>
      </c>
      <c r="E22" s="3">
        <v>18906449.400000002</v>
      </c>
      <c r="F22" s="24">
        <v>6352441.2700000005</v>
      </c>
      <c r="G22" s="5"/>
      <c r="I22" s="5"/>
      <c r="J22" s="51" t="s">
        <v>34</v>
      </c>
      <c r="K22" s="52" t="s">
        <v>102</v>
      </c>
      <c r="L22" s="16">
        <f t="shared" si="5"/>
        <v>20532457.03</v>
      </c>
      <c r="M22" s="3">
        <v>15778181.84</v>
      </c>
      <c r="N22" s="24">
        <v>4754275.190000002</v>
      </c>
      <c r="O22" s="5"/>
      <c r="P22" s="5"/>
      <c r="R22" s="51" t="s">
        <v>34</v>
      </c>
      <c r="S22" s="52" t="s">
        <v>102</v>
      </c>
      <c r="T22" s="16">
        <f t="shared" si="0"/>
        <v>4726433.640000001</v>
      </c>
      <c r="U22" s="3">
        <f t="shared" si="1"/>
        <v>3128267.5600000024</v>
      </c>
      <c r="V22" s="24">
        <f t="shared" si="2"/>
        <v>1598166.0799999982</v>
      </c>
      <c r="W22" s="5"/>
      <c r="X22" s="51" t="s">
        <v>34</v>
      </c>
      <c r="Y22" s="52" t="s">
        <v>102</v>
      </c>
      <c r="Z22" s="16">
        <f t="shared" si="3"/>
        <v>4007.0000000000045</v>
      </c>
      <c r="AA22" s="3">
        <v>2847.0000000000045</v>
      </c>
      <c r="AB22" s="24">
        <v>1160</v>
      </c>
      <c r="AD22" s="51" t="s">
        <v>34</v>
      </c>
      <c r="AE22" s="55" t="s">
        <v>102</v>
      </c>
      <c r="AF22" s="16">
        <f>T22/Z22</f>
        <v>1179.5442076366346</v>
      </c>
      <c r="AG22" s="3">
        <f>U22/AA22</f>
        <v>1098.7943659992966</v>
      </c>
      <c r="AH22" s="24">
        <f>V22/AB22</f>
        <v>1377.7293793103433</v>
      </c>
    </row>
    <row r="23" spans="1:34" ht="34.5" customHeight="1">
      <c r="A23" s="5"/>
      <c r="B23" s="21" t="s">
        <v>35</v>
      </c>
      <c r="C23" s="18" t="s">
        <v>57</v>
      </c>
      <c r="D23" s="16">
        <f t="shared" si="4"/>
        <v>98422693.70999989</v>
      </c>
      <c r="E23" s="3">
        <v>66085907.10999987</v>
      </c>
      <c r="F23" s="24">
        <v>32336786.600000024</v>
      </c>
      <c r="G23" s="5"/>
      <c r="I23" s="5"/>
      <c r="J23" s="51" t="s">
        <v>35</v>
      </c>
      <c r="K23" s="52" t="s">
        <v>103</v>
      </c>
      <c r="L23" s="16">
        <f t="shared" si="5"/>
        <v>68572801.22799988</v>
      </c>
      <c r="M23" s="3">
        <v>46496048.40499988</v>
      </c>
      <c r="N23" s="24">
        <v>22076752.823000003</v>
      </c>
      <c r="O23" s="5"/>
      <c r="P23" s="5"/>
      <c r="R23" s="51" t="s">
        <v>35</v>
      </c>
      <c r="S23" s="52" t="s">
        <v>103</v>
      </c>
      <c r="T23" s="16">
        <f t="shared" si="0"/>
        <v>29849892.48200001</v>
      </c>
      <c r="U23" s="3">
        <f t="shared" si="1"/>
        <v>19589858.70499999</v>
      </c>
      <c r="V23" s="24">
        <f t="shared" si="2"/>
        <v>10260033.777000021</v>
      </c>
      <c r="W23" s="5"/>
      <c r="X23" s="51" t="s">
        <v>35</v>
      </c>
      <c r="Y23" s="52" t="s">
        <v>103</v>
      </c>
      <c r="Z23" s="16">
        <f t="shared" si="3"/>
        <v>28217.00000000002</v>
      </c>
      <c r="AA23" s="3">
        <v>20316.00000000003</v>
      </c>
      <c r="AB23" s="24">
        <v>7900.999999999989</v>
      </c>
      <c r="AD23" s="51" t="s">
        <v>35</v>
      </c>
      <c r="AE23" s="55" t="s">
        <v>103</v>
      </c>
      <c r="AF23" s="16">
        <f>T23/Z23</f>
        <v>1057.8691030938792</v>
      </c>
      <c r="AG23" s="3">
        <f>U23/AA23</f>
        <v>964.2576641563281</v>
      </c>
      <c r="AH23" s="24">
        <f>V23/AB23</f>
        <v>1298.5740763194576</v>
      </c>
    </row>
    <row r="24" spans="1:34" ht="27" customHeight="1">
      <c r="A24" s="5"/>
      <c r="B24" s="21" t="s">
        <v>36</v>
      </c>
      <c r="C24" s="18" t="s">
        <v>58</v>
      </c>
      <c r="D24" s="16">
        <f t="shared" si="4"/>
        <v>214741870.91399908</v>
      </c>
      <c r="E24" s="3">
        <v>182807551.5939991</v>
      </c>
      <c r="F24" s="24">
        <v>31934319.319999978</v>
      </c>
      <c r="G24" s="5"/>
      <c r="I24" s="5"/>
      <c r="J24" s="51" t="s">
        <v>36</v>
      </c>
      <c r="K24" s="52" t="s">
        <v>104</v>
      </c>
      <c r="L24" s="16">
        <f t="shared" si="5"/>
        <v>192086127.4239996</v>
      </c>
      <c r="M24" s="3">
        <v>164083135.6399996</v>
      </c>
      <c r="N24" s="24">
        <v>28002991.78400001</v>
      </c>
      <c r="O24" s="5"/>
      <c r="P24" s="5"/>
      <c r="R24" s="51" t="s">
        <v>36</v>
      </c>
      <c r="S24" s="52" t="s">
        <v>104</v>
      </c>
      <c r="T24" s="16">
        <f t="shared" si="0"/>
        <v>22655743.489999473</v>
      </c>
      <c r="U24" s="3">
        <f t="shared" si="1"/>
        <v>18724415.95399949</v>
      </c>
      <c r="V24" s="24">
        <f t="shared" si="2"/>
        <v>3931327.5359999686</v>
      </c>
      <c r="W24" s="5"/>
      <c r="X24" s="51" t="s">
        <v>36</v>
      </c>
      <c r="Y24" s="52" t="s">
        <v>104</v>
      </c>
      <c r="Z24" s="16">
        <f t="shared" si="3"/>
        <v>119517.00000000048</v>
      </c>
      <c r="AA24" s="3">
        <v>104495.0000000005</v>
      </c>
      <c r="AB24" s="24">
        <v>15021.999999999985</v>
      </c>
      <c r="AD24" s="51" t="s">
        <v>36</v>
      </c>
      <c r="AE24" s="55" t="s">
        <v>104</v>
      </c>
      <c r="AF24" s="16">
        <f>T24/Z24</f>
        <v>189.56084481705014</v>
      </c>
      <c r="AG24" s="3">
        <f>U24/AA24</f>
        <v>179.1895875783473</v>
      </c>
      <c r="AH24" s="24">
        <f>V24/AB24</f>
        <v>261.70466888563254</v>
      </c>
    </row>
    <row r="25" spans="1:34" ht="34.5" customHeight="1">
      <c r="A25" s="5"/>
      <c r="B25" s="21" t="s">
        <v>37</v>
      </c>
      <c r="C25" s="18" t="s">
        <v>59</v>
      </c>
      <c r="D25" s="16">
        <f t="shared" si="4"/>
        <v>482896893.0090015</v>
      </c>
      <c r="E25" s="3">
        <v>462297682.4910015</v>
      </c>
      <c r="F25" s="24">
        <v>20599210.51799999</v>
      </c>
      <c r="G25" s="5"/>
      <c r="I25" s="5"/>
      <c r="J25" s="51" t="s">
        <v>37</v>
      </c>
      <c r="K25" s="52" t="s">
        <v>105</v>
      </c>
      <c r="L25" s="16">
        <f t="shared" si="5"/>
        <v>357273717.3089987</v>
      </c>
      <c r="M25" s="3">
        <v>341619253.68099874</v>
      </c>
      <c r="N25" s="24">
        <v>15654463.62799998</v>
      </c>
      <c r="O25" s="5"/>
      <c r="P25" s="5"/>
      <c r="R25" s="51" t="s">
        <v>37</v>
      </c>
      <c r="S25" s="52" t="s">
        <v>105</v>
      </c>
      <c r="T25" s="16">
        <f t="shared" si="0"/>
        <v>125623175.70000279</v>
      </c>
      <c r="U25" s="3">
        <f t="shared" si="1"/>
        <v>120678428.81000274</v>
      </c>
      <c r="V25" s="24">
        <f t="shared" si="2"/>
        <v>4944746.890000012</v>
      </c>
      <c r="W25" s="5"/>
      <c r="X25" s="51" t="s">
        <v>37</v>
      </c>
      <c r="Y25" s="52" t="s">
        <v>105</v>
      </c>
      <c r="Z25" s="16">
        <f t="shared" si="3"/>
        <v>31737.00000000004</v>
      </c>
      <c r="AA25" s="3">
        <v>27272.00000000004</v>
      </c>
      <c r="AB25" s="24">
        <v>4465</v>
      </c>
      <c r="AD25" s="51" t="s">
        <v>37</v>
      </c>
      <c r="AE25" s="55" t="s">
        <v>105</v>
      </c>
      <c r="AF25" s="16">
        <f>T25/Z25</f>
        <v>3958.2561584271552</v>
      </c>
      <c r="AG25" s="3">
        <f>U25/AA25</f>
        <v>4424.993722866037</v>
      </c>
      <c r="AH25" s="24">
        <f>V25/AB25</f>
        <v>1107.4461119820855</v>
      </c>
    </row>
    <row r="26" spans="1:34" ht="15" customHeight="1">
      <c r="A26" s="5"/>
      <c r="B26" s="21" t="s">
        <v>38</v>
      </c>
      <c r="C26" s="18" t="s">
        <v>60</v>
      </c>
      <c r="D26" s="16">
        <f t="shared" si="4"/>
        <v>161234054.46000013</v>
      </c>
      <c r="E26" s="3">
        <v>137241418.84000012</v>
      </c>
      <c r="F26" s="24">
        <v>23992635.619999997</v>
      </c>
      <c r="G26" s="5"/>
      <c r="I26" s="5"/>
      <c r="J26" s="51" t="s">
        <v>38</v>
      </c>
      <c r="K26" s="52" t="s">
        <v>106</v>
      </c>
      <c r="L26" s="16">
        <f t="shared" si="5"/>
        <v>146449296.63000005</v>
      </c>
      <c r="M26" s="3">
        <v>126606616.54000004</v>
      </c>
      <c r="N26" s="24">
        <v>19842680.090000015</v>
      </c>
      <c r="O26" s="5"/>
      <c r="P26" s="5"/>
      <c r="R26" s="51" t="s">
        <v>38</v>
      </c>
      <c r="S26" s="52" t="s">
        <v>106</v>
      </c>
      <c r="T26" s="16">
        <f t="shared" si="0"/>
        <v>14784757.830000073</v>
      </c>
      <c r="U26" s="3">
        <f t="shared" si="1"/>
        <v>10634802.300000086</v>
      </c>
      <c r="V26" s="24">
        <f t="shared" si="2"/>
        <v>4149955.5299999826</v>
      </c>
      <c r="W26" s="5"/>
      <c r="X26" s="51" t="s">
        <v>38</v>
      </c>
      <c r="Y26" s="52" t="s">
        <v>106</v>
      </c>
      <c r="Z26" s="16">
        <f t="shared" si="3"/>
        <v>32477.999999999993</v>
      </c>
      <c r="AA26" s="3">
        <v>26297.99999999999</v>
      </c>
      <c r="AB26" s="24">
        <v>6180.000000000004</v>
      </c>
      <c r="AD26" s="51" t="s">
        <v>38</v>
      </c>
      <c r="AE26" s="55" t="s">
        <v>106</v>
      </c>
      <c r="AF26" s="16">
        <f>T26/Z26</f>
        <v>455.2237770182916</v>
      </c>
      <c r="AG26" s="3">
        <f>U26/AA26</f>
        <v>404.3958590006879</v>
      </c>
      <c r="AH26" s="24">
        <f>V26/AB26</f>
        <v>671.513839805822</v>
      </c>
    </row>
    <row r="27" spans="1:34" ht="27" customHeight="1">
      <c r="A27" s="5"/>
      <c r="B27" s="22" t="s">
        <v>39</v>
      </c>
      <c r="C27" s="19" t="s">
        <v>61</v>
      </c>
      <c r="D27" s="12">
        <f t="shared" si="4"/>
        <v>302874793.09300125</v>
      </c>
      <c r="E27" s="4">
        <v>201546072.8480013</v>
      </c>
      <c r="F27" s="25">
        <v>101328720.24499995</v>
      </c>
      <c r="G27" s="5"/>
      <c r="I27" s="5"/>
      <c r="J27" s="53" t="s">
        <v>39</v>
      </c>
      <c r="K27" s="54" t="s">
        <v>107</v>
      </c>
      <c r="L27" s="12">
        <f t="shared" si="5"/>
        <v>235663603.90100145</v>
      </c>
      <c r="M27" s="4">
        <v>167513134.18100157</v>
      </c>
      <c r="N27" s="25">
        <v>68150469.7199999</v>
      </c>
      <c r="O27" s="5"/>
      <c r="P27" s="5"/>
      <c r="R27" s="53" t="s">
        <v>39</v>
      </c>
      <c r="S27" s="54" t="s">
        <v>107</v>
      </c>
      <c r="T27" s="12">
        <f t="shared" si="0"/>
        <v>67211189.1919998</v>
      </c>
      <c r="U27" s="4">
        <f t="shared" si="1"/>
        <v>34032938.66699973</v>
      </c>
      <c r="V27" s="25">
        <f t="shared" si="2"/>
        <v>33178250.52500005</v>
      </c>
      <c r="W27" s="5"/>
      <c r="X27" s="53" t="s">
        <v>39</v>
      </c>
      <c r="Y27" s="54" t="s">
        <v>107</v>
      </c>
      <c r="Z27" s="12">
        <f t="shared" si="3"/>
        <v>68766.00000000026</v>
      </c>
      <c r="AA27" s="4">
        <v>36604.00000000006</v>
      </c>
      <c r="AB27" s="25">
        <v>32162.0000000002</v>
      </c>
      <c r="AD27" s="53" t="s">
        <v>39</v>
      </c>
      <c r="AE27" s="58" t="s">
        <v>107</v>
      </c>
      <c r="AF27" s="12">
        <f>T27/Z27</f>
        <v>977.3898320681665</v>
      </c>
      <c r="AG27" s="4">
        <f>U27/AA27</f>
        <v>929.7600990875225</v>
      </c>
      <c r="AH27" s="25">
        <f>V27/AB27</f>
        <v>1031.5978647161198</v>
      </c>
    </row>
    <row r="28" spans="1:34" ht="6" customHeight="1">
      <c r="A28" s="5"/>
      <c r="B28" s="33"/>
      <c r="C28" s="13"/>
      <c r="D28" s="3"/>
      <c r="E28" s="3"/>
      <c r="F28" s="3"/>
      <c r="G28" s="5"/>
      <c r="I28" s="5"/>
      <c r="J28" s="33"/>
      <c r="K28" s="13"/>
      <c r="L28" s="3"/>
      <c r="M28" s="3"/>
      <c r="N28" s="3"/>
      <c r="O28" s="5"/>
      <c r="P28" s="5"/>
      <c r="R28" s="33"/>
      <c r="S28" s="13"/>
      <c r="T28" s="3"/>
      <c r="U28" s="3"/>
      <c r="V28" s="3"/>
      <c r="W28" s="5"/>
      <c r="X28" s="33"/>
      <c r="Y28" s="13"/>
      <c r="Z28" s="3"/>
      <c r="AA28" s="3"/>
      <c r="AB28" s="3"/>
      <c r="AD28" s="33"/>
      <c r="AE28" s="13"/>
      <c r="AF28" s="3"/>
      <c r="AG28" s="3"/>
      <c r="AH28" s="3"/>
    </row>
    <row r="29" spans="1:34" ht="12" customHeight="1">
      <c r="A29" s="5"/>
      <c r="B29" s="39" t="s">
        <v>70</v>
      </c>
      <c r="C29" s="13"/>
      <c r="D29" s="3"/>
      <c r="E29" s="3"/>
      <c r="F29" s="3"/>
      <c r="G29" s="5"/>
      <c r="I29" s="5"/>
      <c r="J29" s="39" t="s">
        <v>71</v>
      </c>
      <c r="K29" s="45"/>
      <c r="L29" s="46"/>
      <c r="M29" s="46"/>
      <c r="N29" s="46"/>
      <c r="O29" s="44"/>
      <c r="P29" s="44"/>
      <c r="R29" s="39" t="s">
        <v>76</v>
      </c>
      <c r="S29" s="5"/>
      <c r="T29" s="3"/>
      <c r="U29" s="3"/>
      <c r="V29" s="3"/>
      <c r="W29" s="5"/>
      <c r="X29" s="39" t="s">
        <v>76</v>
      </c>
      <c r="Y29" s="5"/>
      <c r="Z29" s="3"/>
      <c r="AA29" s="3"/>
      <c r="AB29" s="3"/>
      <c r="AD29" s="39" t="s">
        <v>76</v>
      </c>
      <c r="AE29" s="5"/>
      <c r="AF29" s="3"/>
      <c r="AG29" s="3"/>
      <c r="AH29" s="3"/>
    </row>
    <row r="30" spans="1:34" ht="12" customHeight="1">
      <c r="A30" s="5"/>
      <c r="B30" s="39" t="s">
        <v>80</v>
      </c>
      <c r="C30" s="13"/>
      <c r="D30" s="3"/>
      <c r="E30" s="3"/>
      <c r="F30" s="3"/>
      <c r="G30" s="5"/>
      <c r="I30" s="5"/>
      <c r="J30" s="43" t="s">
        <v>81</v>
      </c>
      <c r="K30" s="45"/>
      <c r="L30" s="46"/>
      <c r="M30" s="46"/>
      <c r="N30" s="46"/>
      <c r="O30" s="44"/>
      <c r="P30" s="44"/>
      <c r="R30" s="39" t="s">
        <v>78</v>
      </c>
      <c r="S30" s="5"/>
      <c r="T30" s="3"/>
      <c r="U30" s="3"/>
      <c r="V30" s="3"/>
      <c r="W30" s="5"/>
      <c r="X30" s="39" t="s">
        <v>78</v>
      </c>
      <c r="Y30" s="5"/>
      <c r="Z30" s="3"/>
      <c r="AA30" s="3"/>
      <c r="AB30" s="3"/>
      <c r="AD30" s="39" t="s">
        <v>78</v>
      </c>
      <c r="AE30" s="5"/>
      <c r="AF30" s="3"/>
      <c r="AG30" s="3"/>
      <c r="AH30" s="3"/>
    </row>
    <row r="31" spans="1:34" ht="12" customHeight="1">
      <c r="A31" s="5"/>
      <c r="B31" s="63" t="s">
        <v>130</v>
      </c>
      <c r="C31" s="13"/>
      <c r="D31" s="3"/>
      <c r="E31" s="3"/>
      <c r="F31" s="3"/>
      <c r="G31" s="5"/>
      <c r="I31" s="5"/>
      <c r="J31" s="63" t="s">
        <v>130</v>
      </c>
      <c r="K31" s="45"/>
      <c r="L31" s="46"/>
      <c r="M31" s="46"/>
      <c r="N31" s="46"/>
      <c r="O31" s="44"/>
      <c r="P31" s="44"/>
      <c r="R31" s="43" t="s">
        <v>82</v>
      </c>
      <c r="S31" s="5"/>
      <c r="T31" s="3"/>
      <c r="U31" s="3"/>
      <c r="V31" s="3"/>
      <c r="W31" s="5"/>
      <c r="X31" s="43" t="s">
        <v>82</v>
      </c>
      <c r="Y31" s="5"/>
      <c r="Z31" s="3"/>
      <c r="AA31" s="3"/>
      <c r="AB31" s="3"/>
      <c r="AD31" s="43" t="s">
        <v>82</v>
      </c>
      <c r="AE31" s="5"/>
      <c r="AF31" s="3"/>
      <c r="AG31" s="3"/>
      <c r="AH31" s="3"/>
    </row>
    <row r="32" spans="1:34" ht="12" customHeight="1">
      <c r="A32" s="5"/>
      <c r="B32" s="63" t="s">
        <v>131</v>
      </c>
      <c r="C32" s="13"/>
      <c r="D32" s="3"/>
      <c r="E32" s="3"/>
      <c r="F32" s="3"/>
      <c r="G32" s="5"/>
      <c r="I32" s="5"/>
      <c r="J32" s="63" t="s">
        <v>131</v>
      </c>
      <c r="K32" s="45"/>
      <c r="L32" s="46"/>
      <c r="M32" s="46"/>
      <c r="N32" s="46"/>
      <c r="O32" s="44"/>
      <c r="P32" s="44"/>
      <c r="R32" s="63" t="s">
        <v>130</v>
      </c>
      <c r="S32" s="13"/>
      <c r="T32" s="3"/>
      <c r="U32" s="3"/>
      <c r="V32" s="3"/>
      <c r="W32" s="5"/>
      <c r="X32" s="63" t="s">
        <v>130</v>
      </c>
      <c r="Y32" s="13"/>
      <c r="Z32" s="3"/>
      <c r="AA32" s="3"/>
      <c r="AB32" s="3"/>
      <c r="AD32" s="63" t="s">
        <v>130</v>
      </c>
      <c r="AE32" s="13"/>
      <c r="AF32" s="3"/>
      <c r="AG32" s="3"/>
      <c r="AH32" s="3"/>
    </row>
    <row r="33" spans="1:34" ht="12" customHeight="1">
      <c r="A33" s="5"/>
      <c r="B33" s="40" t="s">
        <v>41</v>
      </c>
      <c r="C33" s="13"/>
      <c r="D33" s="3"/>
      <c r="E33" s="3"/>
      <c r="F33" s="3"/>
      <c r="G33" s="5"/>
      <c r="I33" s="5"/>
      <c r="J33" s="40" t="s">
        <v>41</v>
      </c>
      <c r="K33" s="45"/>
      <c r="L33" s="46"/>
      <c r="M33" s="46"/>
      <c r="N33" s="46"/>
      <c r="O33" s="44"/>
      <c r="P33" s="44"/>
      <c r="R33" s="63" t="s">
        <v>131</v>
      </c>
      <c r="S33" s="13"/>
      <c r="T33" s="3"/>
      <c r="U33" s="3"/>
      <c r="V33" s="3"/>
      <c r="W33" s="5"/>
      <c r="X33" s="63" t="s">
        <v>131</v>
      </c>
      <c r="Y33" s="13"/>
      <c r="Z33" s="3"/>
      <c r="AA33" s="3"/>
      <c r="AB33" s="3"/>
      <c r="AD33" s="63" t="s">
        <v>131</v>
      </c>
      <c r="AE33" s="13"/>
      <c r="AF33" s="3"/>
      <c r="AG33" s="3"/>
      <c r="AH33" s="3"/>
    </row>
    <row r="34" spans="1:34" ht="12" customHeight="1">
      <c r="A34" s="5"/>
      <c r="B34" s="41" t="s">
        <v>72</v>
      </c>
      <c r="C34" s="13"/>
      <c r="D34" s="3"/>
      <c r="E34" s="3"/>
      <c r="F34" s="3"/>
      <c r="G34" s="5"/>
      <c r="I34" s="5"/>
      <c r="J34" s="41" t="s">
        <v>72</v>
      </c>
      <c r="K34" s="13"/>
      <c r="L34" s="33"/>
      <c r="M34" s="33"/>
      <c r="N34" s="33"/>
      <c r="O34" s="5"/>
      <c r="P34" s="5"/>
      <c r="R34" s="40" t="s">
        <v>41</v>
      </c>
      <c r="S34" s="13"/>
      <c r="T34" s="33"/>
      <c r="U34" s="33"/>
      <c r="V34" s="33"/>
      <c r="W34" s="5"/>
      <c r="X34" s="40" t="s">
        <v>41</v>
      </c>
      <c r="Y34" s="13"/>
      <c r="Z34" s="33"/>
      <c r="AA34" s="33"/>
      <c r="AB34" s="33"/>
      <c r="AD34" s="40" t="s">
        <v>41</v>
      </c>
      <c r="AE34" s="13"/>
      <c r="AF34" s="33"/>
      <c r="AG34" s="33"/>
      <c r="AH34" s="33"/>
    </row>
    <row r="35" spans="1:34" ht="12" customHeight="1">
      <c r="A35" s="5"/>
      <c r="C35" s="13"/>
      <c r="D35" s="3"/>
      <c r="E35" s="3"/>
      <c r="F35" s="3"/>
      <c r="G35" s="5"/>
      <c r="I35" s="5"/>
      <c r="K35" s="13"/>
      <c r="L35" s="33"/>
      <c r="M35" s="33"/>
      <c r="N35" s="33"/>
      <c r="O35" s="5"/>
      <c r="P35" s="5"/>
      <c r="R35" s="41" t="s">
        <v>72</v>
      </c>
      <c r="S35" s="13"/>
      <c r="T35" s="33"/>
      <c r="U35" s="33"/>
      <c r="V35" s="33"/>
      <c r="W35" s="5"/>
      <c r="X35" s="41" t="s">
        <v>72</v>
      </c>
      <c r="Y35" s="13"/>
      <c r="Z35" s="33"/>
      <c r="AA35" s="33"/>
      <c r="AB35" s="33"/>
      <c r="AD35" s="41" t="s">
        <v>72</v>
      </c>
      <c r="AE35" s="13"/>
      <c r="AF35" s="33"/>
      <c r="AG35" s="33"/>
      <c r="AH35" s="33"/>
    </row>
    <row r="36" spans="3:22" ht="12" customHeight="1">
      <c r="C36" s="13"/>
      <c r="D36" s="3"/>
      <c r="E36" s="3"/>
      <c r="F36" s="3"/>
      <c r="J36" s="34"/>
      <c r="K36" s="13"/>
      <c r="L36" s="34"/>
      <c r="M36" s="34"/>
      <c r="N36" s="34"/>
      <c r="S36" s="13"/>
      <c r="T36" s="34"/>
      <c r="U36" s="34"/>
      <c r="V36" s="34"/>
    </row>
    <row r="37" spans="3:22" ht="15">
      <c r="C37" s="13"/>
      <c r="D37" s="3"/>
      <c r="E37" s="3"/>
      <c r="F37" s="3"/>
      <c r="K37" s="34"/>
      <c r="L37" s="34"/>
      <c r="M37" s="34"/>
      <c r="N37" s="34"/>
      <c r="S37" s="34"/>
      <c r="T37" s="34"/>
      <c r="U37" s="34"/>
      <c r="V37" s="34"/>
    </row>
    <row r="38" spans="2:22" ht="15">
      <c r="B38" s="33"/>
      <c r="C38" s="13"/>
      <c r="D38" s="33"/>
      <c r="E38" s="33"/>
      <c r="F38" s="33"/>
      <c r="K38" s="34"/>
      <c r="L38" s="34"/>
      <c r="M38" s="34"/>
      <c r="N38" s="34"/>
      <c r="R38" s="34"/>
      <c r="S38" s="34"/>
      <c r="T38" s="34"/>
      <c r="U38" s="34"/>
      <c r="V38" s="34"/>
    </row>
    <row r="39" spans="2:22" ht="15">
      <c r="B39" s="33"/>
      <c r="C39" s="13"/>
      <c r="D39" s="33"/>
      <c r="E39" s="33"/>
      <c r="F39" s="33"/>
      <c r="J39" s="34"/>
      <c r="K39" s="34"/>
      <c r="L39" s="34"/>
      <c r="M39" s="34"/>
      <c r="N39" s="34"/>
      <c r="R39" s="34"/>
      <c r="S39" s="34"/>
      <c r="T39" s="34"/>
      <c r="U39" s="34"/>
      <c r="V39" s="34"/>
    </row>
    <row r="40" spans="2:22" ht="15">
      <c r="B40" s="34"/>
      <c r="C40" s="13"/>
      <c r="D40" s="34"/>
      <c r="E40" s="34"/>
      <c r="F40" s="34"/>
      <c r="J40" s="34"/>
      <c r="K40" s="34"/>
      <c r="L40" s="34"/>
      <c r="M40" s="34"/>
      <c r="N40" s="34"/>
      <c r="R40" s="34"/>
      <c r="S40" s="34"/>
      <c r="T40" s="34"/>
      <c r="U40" s="34"/>
      <c r="V40" s="34"/>
    </row>
    <row r="41" spans="2:6" ht="12.75">
      <c r="B41" s="34"/>
      <c r="C41" s="34"/>
      <c r="D41" s="34"/>
      <c r="E41" s="34"/>
      <c r="F41" s="34"/>
    </row>
    <row r="42" spans="2:6" ht="12.75">
      <c r="B42" s="34"/>
      <c r="C42" s="34"/>
      <c r="D42" s="34"/>
      <c r="E42" s="34"/>
      <c r="F42" s="34"/>
    </row>
    <row r="43" spans="2:6" ht="12.75">
      <c r="B43" s="34"/>
      <c r="C43" s="34"/>
      <c r="D43" s="34"/>
      <c r="E43" s="34"/>
      <c r="F43" s="34"/>
    </row>
    <row r="44" spans="2:6" ht="12.75">
      <c r="B44" s="34"/>
      <c r="C44" s="34"/>
      <c r="D44" s="34"/>
      <c r="E44" s="34"/>
      <c r="F44" s="34"/>
    </row>
  </sheetData>
  <sheetProtection/>
  <mergeCells count="10">
    <mergeCell ref="AD5:AE7"/>
    <mergeCell ref="AF5:AH5"/>
    <mergeCell ref="R5:S7"/>
    <mergeCell ref="T5:V5"/>
    <mergeCell ref="B5:C7"/>
    <mergeCell ref="D5:F5"/>
    <mergeCell ref="L5:N5"/>
    <mergeCell ref="J5:K7"/>
    <mergeCell ref="X5:Y7"/>
    <mergeCell ref="Z5:AB5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portrait" paperSize="9" r:id="rId1"/>
  <headerFooter>
    <oddFooter>&amp;CV-8-5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1:O41"/>
  <sheetViews>
    <sheetView showGridLines="0" workbookViewId="0" topLeftCell="I1">
      <selection activeCell="I1" sqref="H1:I1"/>
    </sheetView>
  </sheetViews>
  <sheetFormatPr defaultColWidth="9.140625" defaultRowHeight="12.75"/>
  <cols>
    <col min="1" max="1" width="3.00390625" style="1" customWidth="1"/>
    <col min="2" max="2" width="9.57421875" style="1" customWidth="1"/>
    <col min="3" max="3" width="28.8515625" style="1" customWidth="1"/>
    <col min="4" max="6" width="10.7109375" style="1" customWidth="1"/>
    <col min="7" max="7" width="2.140625" style="1" customWidth="1"/>
    <col min="8" max="8" width="9.140625" style="1" customWidth="1"/>
    <col min="9" max="9" width="0.9921875" style="1" customWidth="1"/>
    <col min="10" max="10" width="9.57421875" style="1" customWidth="1"/>
    <col min="11" max="11" width="33.28125" style="1" customWidth="1"/>
    <col min="12" max="12" width="14.57421875" style="1" customWidth="1"/>
    <col min="13" max="13" width="14.28125" style="1" customWidth="1"/>
    <col min="14" max="14" width="16.421875" style="1" customWidth="1"/>
    <col min="15" max="15" width="11.7109375" style="1" customWidth="1"/>
    <col min="16" max="16" width="6.8515625" style="1" customWidth="1"/>
    <col min="17" max="16384" width="9.140625" style="1" customWidth="1"/>
  </cols>
  <sheetData>
    <row r="1" spans="2:15" ht="11.25" customHeight="1">
      <c r="B1" s="5"/>
      <c r="C1" s="5"/>
      <c r="D1" s="5"/>
      <c r="E1" s="5"/>
      <c r="F1" s="5"/>
      <c r="G1" s="5"/>
      <c r="J1" s="5"/>
      <c r="K1" s="5"/>
      <c r="L1" s="5"/>
      <c r="M1" s="5"/>
      <c r="N1" s="5"/>
      <c r="O1" s="5"/>
    </row>
    <row r="2" spans="2:15" ht="15" customHeight="1">
      <c r="B2" s="6" t="s">
        <v>44</v>
      </c>
      <c r="C2" s="6"/>
      <c r="D2" s="6"/>
      <c r="E2" s="6"/>
      <c r="F2" s="6"/>
      <c r="G2" s="5"/>
      <c r="J2" s="6" t="s">
        <v>119</v>
      </c>
      <c r="K2" s="6"/>
      <c r="L2" s="6"/>
      <c r="M2" s="6"/>
      <c r="N2" s="6"/>
      <c r="O2" s="5"/>
    </row>
    <row r="3" spans="2:15" ht="15" customHeight="1">
      <c r="B3" s="6" t="s">
        <v>74</v>
      </c>
      <c r="C3" s="6"/>
      <c r="D3" s="6"/>
      <c r="E3" s="6"/>
      <c r="F3" s="6"/>
      <c r="G3" s="5"/>
      <c r="J3" s="6" t="s">
        <v>77</v>
      </c>
      <c r="K3" s="6"/>
      <c r="L3" s="6"/>
      <c r="M3" s="6"/>
      <c r="N3" s="6"/>
      <c r="O3" s="5"/>
    </row>
    <row r="4" spans="2:15" ht="15" customHeight="1">
      <c r="B4" s="5"/>
      <c r="C4" s="6"/>
      <c r="D4" s="6"/>
      <c r="E4" s="6"/>
      <c r="F4" s="6"/>
      <c r="G4" s="5"/>
      <c r="J4" s="5"/>
      <c r="K4" s="6"/>
      <c r="L4" s="6"/>
      <c r="M4" s="6"/>
      <c r="N4" s="6"/>
      <c r="O4" s="5"/>
    </row>
    <row r="5" spans="2:15" ht="15" customHeight="1">
      <c r="B5" s="69" t="s">
        <v>40</v>
      </c>
      <c r="C5" s="70"/>
      <c r="D5" s="66" t="s">
        <v>86</v>
      </c>
      <c r="E5" s="67"/>
      <c r="F5" s="68"/>
      <c r="G5" s="5"/>
      <c r="J5" s="69" t="s">
        <v>85</v>
      </c>
      <c r="K5" s="70"/>
      <c r="L5" s="66" t="s">
        <v>86</v>
      </c>
      <c r="M5" s="67"/>
      <c r="N5" s="68"/>
      <c r="O5" s="5"/>
    </row>
    <row r="6" spans="2:15" ht="29.25" customHeight="1">
      <c r="B6" s="71"/>
      <c r="C6" s="72"/>
      <c r="D6" s="10" t="s">
        <v>87</v>
      </c>
      <c r="E6" s="8" t="s">
        <v>0</v>
      </c>
      <c r="F6" s="9" t="s">
        <v>1</v>
      </c>
      <c r="G6" s="5"/>
      <c r="J6" s="71"/>
      <c r="K6" s="72"/>
      <c r="L6" s="10" t="s">
        <v>87</v>
      </c>
      <c r="M6" s="8" t="s">
        <v>0</v>
      </c>
      <c r="N6" s="9" t="s">
        <v>1</v>
      </c>
      <c r="O6" s="5"/>
    </row>
    <row r="7" spans="2:15" ht="15" customHeight="1">
      <c r="B7" s="73"/>
      <c r="C7" s="74"/>
      <c r="D7" s="11"/>
      <c r="E7" s="14" t="s">
        <v>118</v>
      </c>
      <c r="F7" s="15"/>
      <c r="G7" s="5"/>
      <c r="J7" s="73"/>
      <c r="K7" s="74"/>
      <c r="L7" s="11"/>
      <c r="M7" s="14" t="s">
        <v>116</v>
      </c>
      <c r="N7" s="15"/>
      <c r="O7" s="5"/>
    </row>
    <row r="8" spans="2:15" ht="6.75" customHeight="1">
      <c r="B8" s="20"/>
      <c r="C8" s="17"/>
      <c r="D8" s="16"/>
      <c r="E8" s="3"/>
      <c r="F8" s="24"/>
      <c r="G8" s="5"/>
      <c r="J8" s="48"/>
      <c r="K8" s="49"/>
      <c r="L8" s="36"/>
      <c r="M8" s="29"/>
      <c r="N8" s="30"/>
      <c r="O8" s="5"/>
    </row>
    <row r="9" spans="2:15" ht="15">
      <c r="B9" s="21" t="s">
        <v>22</v>
      </c>
      <c r="C9" s="32"/>
      <c r="D9" s="16">
        <v>1120.1160608328064</v>
      </c>
      <c r="E9" s="3">
        <v>1016.7352762097058</v>
      </c>
      <c r="F9" s="24">
        <v>1243.1041607257396</v>
      </c>
      <c r="G9" s="5"/>
      <c r="J9" s="51" t="s">
        <v>90</v>
      </c>
      <c r="K9" s="55"/>
      <c r="L9" s="35">
        <f>D9/$D$9</f>
        <v>1</v>
      </c>
      <c r="M9" s="26">
        <f>E9/$D$9</f>
        <v>0.9077052921228208</v>
      </c>
      <c r="N9" s="27">
        <f>F9/$D$9</f>
        <v>1.109799425428729</v>
      </c>
      <c r="O9" s="5"/>
    </row>
    <row r="10" spans="2:15" ht="6" customHeight="1">
      <c r="B10" s="21"/>
      <c r="C10" s="18"/>
      <c r="D10" s="16"/>
      <c r="E10" s="3"/>
      <c r="F10" s="24"/>
      <c r="G10" s="5"/>
      <c r="J10" s="51"/>
      <c r="K10" s="52"/>
      <c r="L10" s="35"/>
      <c r="M10" s="26"/>
      <c r="N10" s="27"/>
      <c r="O10" s="5"/>
    </row>
    <row r="11" spans="2:15" ht="21.75" customHeight="1">
      <c r="B11" s="21" t="s">
        <v>23</v>
      </c>
      <c r="C11" s="18" t="s">
        <v>5</v>
      </c>
      <c r="D11" s="16">
        <v>8892.987921896787</v>
      </c>
      <c r="E11" s="3">
        <v>13934.944281282313</v>
      </c>
      <c r="F11" s="24">
        <v>-1547.2086509635974</v>
      </c>
      <c r="G11" s="5"/>
      <c r="J11" s="51" t="s">
        <v>23</v>
      </c>
      <c r="K11" s="52" t="s">
        <v>91</v>
      </c>
      <c r="L11" s="35">
        <f>D11/$D$9</f>
        <v>7.939345066871776</v>
      </c>
      <c r="M11" s="26">
        <f aca="true" t="shared" si="0" ref="L11:N27">E11/$D$9</f>
        <v>12.440625367804904</v>
      </c>
      <c r="N11" s="27">
        <f t="shared" si="0"/>
        <v>-1.381293157972619</v>
      </c>
      <c r="O11" s="5"/>
    </row>
    <row r="12" spans="2:15" ht="20.25" customHeight="1">
      <c r="B12" s="21" t="s">
        <v>24</v>
      </c>
      <c r="C12" s="18" t="s">
        <v>6</v>
      </c>
      <c r="D12" s="16">
        <v>340.33603340601314</v>
      </c>
      <c r="E12" s="3">
        <v>479.47956960885335</v>
      </c>
      <c r="F12" s="24">
        <v>10.911765851505411</v>
      </c>
      <c r="G12" s="5"/>
      <c r="J12" s="51" t="s">
        <v>24</v>
      </c>
      <c r="K12" s="52" t="s">
        <v>92</v>
      </c>
      <c r="L12" s="35">
        <f t="shared" si="0"/>
        <v>0.3038399727551208</v>
      </c>
      <c r="M12" s="26">
        <f t="shared" si="0"/>
        <v>0.4280624002948054</v>
      </c>
      <c r="N12" s="27">
        <f t="shared" si="0"/>
        <v>0.00974163859715797</v>
      </c>
      <c r="O12" s="5"/>
    </row>
    <row r="13" spans="2:15" ht="39.75" customHeight="1">
      <c r="B13" s="21" t="s">
        <v>25</v>
      </c>
      <c r="C13" s="18" t="s">
        <v>7</v>
      </c>
      <c r="D13" s="16">
        <v>6120.839353857222</v>
      </c>
      <c r="E13" s="3">
        <v>3967.577300166761</v>
      </c>
      <c r="F13" s="24">
        <v>10147.573693346989</v>
      </c>
      <c r="G13" s="5"/>
      <c r="J13" s="51" t="s">
        <v>25</v>
      </c>
      <c r="K13" s="52" t="s">
        <v>93</v>
      </c>
      <c r="L13" s="35">
        <f t="shared" si="0"/>
        <v>5.464468877721812</v>
      </c>
      <c r="M13" s="26">
        <f t="shared" si="0"/>
        <v>3.542112678231635</v>
      </c>
      <c r="N13" s="27">
        <f t="shared" si="0"/>
        <v>9.059394868244516</v>
      </c>
      <c r="O13" s="5"/>
    </row>
    <row r="14" spans="2:15" ht="39.75" customHeight="1">
      <c r="B14" s="21" t="s">
        <v>26</v>
      </c>
      <c r="C14" s="18" t="s">
        <v>8</v>
      </c>
      <c r="D14" s="16">
        <v>2265.3331658878383</v>
      </c>
      <c r="E14" s="3">
        <v>2333.031170400189</v>
      </c>
      <c r="F14" s="24">
        <v>1389.2283713355068</v>
      </c>
      <c r="G14" s="5"/>
      <c r="J14" s="51" t="s">
        <v>26</v>
      </c>
      <c r="K14" s="52" t="s">
        <v>94</v>
      </c>
      <c r="L14" s="35">
        <f t="shared" si="0"/>
        <v>2.0224093244440784</v>
      </c>
      <c r="M14" s="26">
        <f t="shared" si="0"/>
        <v>2.082847708357632</v>
      </c>
      <c r="N14" s="27">
        <f t="shared" si="0"/>
        <v>1.2402539521686846</v>
      </c>
      <c r="O14" s="5"/>
    </row>
    <row r="15" spans="2:15" ht="16.5" customHeight="1">
      <c r="B15" s="21" t="s">
        <v>27</v>
      </c>
      <c r="C15" s="18" t="s">
        <v>9</v>
      </c>
      <c r="D15" s="16">
        <v>-430.3662326574292</v>
      </c>
      <c r="E15" s="3">
        <v>-826.6399167297653</v>
      </c>
      <c r="F15" s="24">
        <v>516.2477576853437</v>
      </c>
      <c r="G15" s="5"/>
      <c r="J15" s="51" t="s">
        <v>27</v>
      </c>
      <c r="K15" s="52" t="s">
        <v>95</v>
      </c>
      <c r="L15" s="35">
        <f t="shared" si="0"/>
        <v>-0.384215750229893</v>
      </c>
      <c r="M15" s="26">
        <f t="shared" si="0"/>
        <v>-0.7379948789549169</v>
      </c>
      <c r="N15" s="27">
        <f t="shared" si="0"/>
        <v>0.4608877380987765</v>
      </c>
      <c r="O15" s="5"/>
    </row>
    <row r="16" spans="2:15" ht="48" customHeight="1">
      <c r="B16" s="21" t="s">
        <v>28</v>
      </c>
      <c r="C16" s="18" t="s">
        <v>10</v>
      </c>
      <c r="D16" s="16">
        <v>1582.0543999236268</v>
      </c>
      <c r="E16" s="3">
        <v>1424.7008497501272</v>
      </c>
      <c r="F16" s="24">
        <v>1657.7610394697988</v>
      </c>
      <c r="G16" s="5"/>
      <c r="J16" s="51" t="s">
        <v>28</v>
      </c>
      <c r="K16" s="52" t="s">
        <v>96</v>
      </c>
      <c r="L16" s="35">
        <f t="shared" si="0"/>
        <v>1.4124022101311262</v>
      </c>
      <c r="M16" s="26">
        <f t="shared" si="0"/>
        <v>1.2719225262164904</v>
      </c>
      <c r="N16" s="27">
        <f t="shared" si="0"/>
        <v>1.4799904201331184</v>
      </c>
      <c r="O16" s="5"/>
    </row>
    <row r="17" spans="2:15" ht="20.25" customHeight="1">
      <c r="B17" s="21" t="s">
        <v>29</v>
      </c>
      <c r="C17" s="18" t="s">
        <v>11</v>
      </c>
      <c r="D17" s="16">
        <v>2097.5662282007447</v>
      </c>
      <c r="E17" s="3">
        <v>2164.8619189391766</v>
      </c>
      <c r="F17" s="24">
        <v>1716.0330709219895</v>
      </c>
      <c r="G17" s="5"/>
      <c r="J17" s="51" t="s">
        <v>29</v>
      </c>
      <c r="K17" s="52" t="s">
        <v>97</v>
      </c>
      <c r="L17" s="35">
        <f t="shared" si="0"/>
        <v>1.8726329364844605</v>
      </c>
      <c r="M17" s="26">
        <f t="shared" si="0"/>
        <v>1.9327121488907155</v>
      </c>
      <c r="N17" s="27">
        <f t="shared" si="0"/>
        <v>1.5320136287003319</v>
      </c>
      <c r="O17" s="5"/>
    </row>
    <row r="18" spans="2:15" ht="40.5" customHeight="1">
      <c r="B18" s="21" t="s">
        <v>30</v>
      </c>
      <c r="C18" s="18" t="s">
        <v>12</v>
      </c>
      <c r="D18" s="16">
        <v>1368.7477421182991</v>
      </c>
      <c r="E18" s="3">
        <v>1832.3847732300767</v>
      </c>
      <c r="F18" s="24">
        <v>1079.5093355911126</v>
      </c>
      <c r="G18" s="5"/>
      <c r="J18" s="51" t="s">
        <v>30</v>
      </c>
      <c r="K18" s="52" t="s">
        <v>98</v>
      </c>
      <c r="L18" s="35">
        <f t="shared" si="0"/>
        <v>1.2219695708145057</v>
      </c>
      <c r="M18" s="26">
        <f t="shared" si="0"/>
        <v>1.635888313098286</v>
      </c>
      <c r="N18" s="27">
        <f t="shared" si="0"/>
        <v>0.9637477519860731</v>
      </c>
      <c r="O18" s="5"/>
    </row>
    <row r="19" spans="2:15" ht="21.75" customHeight="1">
      <c r="B19" s="21" t="s">
        <v>31</v>
      </c>
      <c r="C19" s="18" t="s">
        <v>13</v>
      </c>
      <c r="D19" s="16">
        <v>-1245.532228756829</v>
      </c>
      <c r="E19" s="3">
        <v>-2797.047205855927</v>
      </c>
      <c r="F19" s="24">
        <v>6569.244619936278</v>
      </c>
      <c r="G19" s="5"/>
      <c r="J19" s="51" t="s">
        <v>31</v>
      </c>
      <c r="K19" s="52" t="s">
        <v>99</v>
      </c>
      <c r="L19" s="35">
        <f t="shared" si="0"/>
        <v>-1.1119671186848046</v>
      </c>
      <c r="M19" s="26">
        <f t="shared" si="0"/>
        <v>-2.4971048123141117</v>
      </c>
      <c r="N19" s="27">
        <f t="shared" si="0"/>
        <v>5.864789238940154</v>
      </c>
      <c r="O19" s="5"/>
    </row>
    <row r="20" spans="2:15" ht="24" customHeight="1">
      <c r="B20" s="21" t="s">
        <v>32</v>
      </c>
      <c r="C20" s="18" t="s">
        <v>14</v>
      </c>
      <c r="D20" s="16">
        <v>2634.8241991289738</v>
      </c>
      <c r="E20" s="3">
        <v>3059.430594194524</v>
      </c>
      <c r="F20" s="24">
        <v>1281.666549012916</v>
      </c>
      <c r="G20" s="5"/>
      <c r="J20" s="51" t="s">
        <v>32</v>
      </c>
      <c r="K20" s="52" t="s">
        <v>100</v>
      </c>
      <c r="L20" s="35">
        <f t="shared" si="0"/>
        <v>2.3522778498238672</v>
      </c>
      <c r="M20" s="26">
        <f t="shared" si="0"/>
        <v>2.731351420780305</v>
      </c>
      <c r="N20" s="27">
        <f t="shared" si="0"/>
        <v>1.1442265617189675</v>
      </c>
      <c r="O20" s="5"/>
    </row>
    <row r="21" spans="2:15" ht="24.75" customHeight="1">
      <c r="B21" s="21" t="s">
        <v>33</v>
      </c>
      <c r="C21" s="18" t="s">
        <v>15</v>
      </c>
      <c r="D21" s="16">
        <v>-511.57922060766015</v>
      </c>
      <c r="E21" s="3">
        <v>1632.2883083511788</v>
      </c>
      <c r="F21" s="24">
        <v>-3963.945206896555</v>
      </c>
      <c r="G21" s="5"/>
      <c r="J21" s="51" t="s">
        <v>33</v>
      </c>
      <c r="K21" s="52" t="s">
        <v>101</v>
      </c>
      <c r="L21" s="35">
        <f t="shared" si="0"/>
        <v>-0.4567198333245047</v>
      </c>
      <c r="M21" s="26">
        <f t="shared" si="0"/>
        <v>1.4572492667747057</v>
      </c>
      <c r="N21" s="27">
        <f t="shared" si="0"/>
        <v>-3.538870073829101</v>
      </c>
      <c r="O21" s="5"/>
    </row>
    <row r="22" spans="2:15" ht="37.5" customHeight="1">
      <c r="B22" s="21" t="s">
        <v>34</v>
      </c>
      <c r="C22" s="18" t="s">
        <v>16</v>
      </c>
      <c r="D22" s="16">
        <v>1179.5442076366346</v>
      </c>
      <c r="E22" s="3">
        <v>1098.7943659992966</v>
      </c>
      <c r="F22" s="24">
        <v>1377.7293793103433</v>
      </c>
      <c r="G22" s="5"/>
      <c r="J22" s="51" t="s">
        <v>34</v>
      </c>
      <c r="K22" s="52" t="s">
        <v>102</v>
      </c>
      <c r="L22" s="35">
        <f t="shared" si="0"/>
        <v>1.0530553474607296</v>
      </c>
      <c r="M22" s="26">
        <f t="shared" si="0"/>
        <v>0.9809647450125328</v>
      </c>
      <c r="N22" s="27">
        <f t="shared" si="0"/>
        <v>1.2299880588141923</v>
      </c>
      <c r="O22" s="5"/>
    </row>
    <row r="23" spans="2:15" ht="34.5" customHeight="1">
      <c r="B23" s="21" t="s">
        <v>35</v>
      </c>
      <c r="C23" s="18" t="s">
        <v>17</v>
      </c>
      <c r="D23" s="16">
        <v>1057.8691030938792</v>
      </c>
      <c r="E23" s="3">
        <v>964.2576641563281</v>
      </c>
      <c r="F23" s="24">
        <v>1298.5740763194576</v>
      </c>
      <c r="G23" s="5"/>
      <c r="J23" s="51" t="s">
        <v>35</v>
      </c>
      <c r="K23" s="52" t="s">
        <v>103</v>
      </c>
      <c r="L23" s="35">
        <f t="shared" si="0"/>
        <v>0.944428117839283</v>
      </c>
      <c r="M23" s="26">
        <f t="shared" si="0"/>
        <v>0.8608551362431162</v>
      </c>
      <c r="N23" s="27">
        <f t="shared" si="0"/>
        <v>1.159321004069853</v>
      </c>
      <c r="O23" s="5"/>
    </row>
    <row r="24" spans="2:15" ht="27" customHeight="1">
      <c r="B24" s="21" t="s">
        <v>36</v>
      </c>
      <c r="C24" s="18" t="s">
        <v>18</v>
      </c>
      <c r="D24" s="16">
        <v>189.56084481705014</v>
      </c>
      <c r="E24" s="3">
        <v>179.1895875783473</v>
      </c>
      <c r="F24" s="24">
        <v>261.70466888563254</v>
      </c>
      <c r="G24" s="5"/>
      <c r="J24" s="51" t="s">
        <v>36</v>
      </c>
      <c r="K24" s="52" t="s">
        <v>104</v>
      </c>
      <c r="L24" s="35">
        <f t="shared" si="0"/>
        <v>0.16923321738294836</v>
      </c>
      <c r="M24" s="26">
        <f t="shared" si="0"/>
        <v>0.15997412575721826</v>
      </c>
      <c r="N24" s="27">
        <f t="shared" si="0"/>
        <v>0.233640671745261</v>
      </c>
      <c r="O24" s="5"/>
    </row>
    <row r="25" spans="2:15" ht="30">
      <c r="B25" s="21" t="s">
        <v>37</v>
      </c>
      <c r="C25" s="18" t="s">
        <v>19</v>
      </c>
      <c r="D25" s="16">
        <v>3958.2561584271552</v>
      </c>
      <c r="E25" s="3">
        <v>4424.993722866037</v>
      </c>
      <c r="F25" s="24">
        <v>1107.4461119820855</v>
      </c>
      <c r="G25" s="5"/>
      <c r="J25" s="51" t="s">
        <v>37</v>
      </c>
      <c r="K25" s="52" t="s">
        <v>105</v>
      </c>
      <c r="L25" s="35">
        <f t="shared" si="0"/>
        <v>3.533791092580345</v>
      </c>
      <c r="M25" s="26">
        <f t="shared" si="0"/>
        <v>3.9504778813510217</v>
      </c>
      <c r="N25" s="27">
        <f t="shared" si="0"/>
        <v>0.9886887178090271</v>
      </c>
      <c r="O25" s="5"/>
    </row>
    <row r="26" spans="2:15" ht="15" customHeight="1">
      <c r="B26" s="21" t="s">
        <v>38</v>
      </c>
      <c r="C26" s="18" t="s">
        <v>20</v>
      </c>
      <c r="D26" s="16">
        <v>455.2237770182916</v>
      </c>
      <c r="E26" s="3">
        <v>404.3958590006879</v>
      </c>
      <c r="F26" s="24">
        <v>671.513839805822</v>
      </c>
      <c r="G26" s="5"/>
      <c r="J26" s="51" t="s">
        <v>38</v>
      </c>
      <c r="K26" s="52" t="s">
        <v>106</v>
      </c>
      <c r="L26" s="35">
        <f t="shared" si="0"/>
        <v>0.4064076866104685</v>
      </c>
      <c r="M26" s="26">
        <f t="shared" si="0"/>
        <v>0.36103031921533163</v>
      </c>
      <c r="N26" s="27">
        <f t="shared" si="0"/>
        <v>0.5995038043705502</v>
      </c>
      <c r="O26" s="5"/>
    </row>
    <row r="27" spans="2:15" ht="27" customHeight="1">
      <c r="B27" s="22" t="s">
        <v>39</v>
      </c>
      <c r="C27" s="19" t="s">
        <v>21</v>
      </c>
      <c r="D27" s="12">
        <v>977.3898320681665</v>
      </c>
      <c r="E27" s="4">
        <v>929.7600990875225</v>
      </c>
      <c r="F27" s="25">
        <v>1031.5978647161198</v>
      </c>
      <c r="G27" s="5"/>
      <c r="J27" s="53" t="s">
        <v>39</v>
      </c>
      <c r="K27" s="54" t="s">
        <v>107</v>
      </c>
      <c r="L27" s="37">
        <f>D27/$D$9</f>
        <v>0.8725790712629163</v>
      </c>
      <c r="M27" s="28">
        <f t="shared" si="0"/>
        <v>0.8300569303472407</v>
      </c>
      <c r="N27" s="31">
        <f>F27/$D$9</f>
        <v>0.9209740854435448</v>
      </c>
      <c r="O27" s="5"/>
    </row>
    <row r="28" spans="2:15" ht="6" customHeight="1">
      <c r="B28" s="33"/>
      <c r="C28" s="13"/>
      <c r="D28" s="3"/>
      <c r="E28" s="3"/>
      <c r="F28" s="3"/>
      <c r="G28" s="5"/>
      <c r="J28" s="33"/>
      <c r="K28" s="13"/>
      <c r="L28" s="3"/>
      <c r="M28" s="3"/>
      <c r="N28" s="3"/>
      <c r="O28" s="5"/>
    </row>
    <row r="29" spans="2:15" ht="12" customHeight="1">
      <c r="B29" s="43" t="s">
        <v>76</v>
      </c>
      <c r="C29" s="44"/>
      <c r="D29" s="46"/>
      <c r="E29" s="46"/>
      <c r="F29" s="46"/>
      <c r="G29" s="5"/>
      <c r="J29" s="39" t="s">
        <v>76</v>
      </c>
      <c r="K29" s="5"/>
      <c r="L29" s="3"/>
      <c r="M29" s="3"/>
      <c r="N29" s="3"/>
      <c r="O29" s="5"/>
    </row>
    <row r="30" spans="2:15" ht="12" customHeight="1">
      <c r="B30" s="43" t="s">
        <v>78</v>
      </c>
      <c r="C30" s="44"/>
      <c r="D30" s="46"/>
      <c r="E30" s="46"/>
      <c r="F30" s="46"/>
      <c r="G30" s="5"/>
      <c r="J30" s="39" t="s">
        <v>78</v>
      </c>
      <c r="K30" s="5"/>
      <c r="L30" s="3"/>
      <c r="M30" s="3"/>
      <c r="N30" s="3"/>
      <c r="O30" s="5"/>
    </row>
    <row r="31" spans="2:15" ht="12" customHeight="1">
      <c r="B31" s="50" t="s">
        <v>83</v>
      </c>
      <c r="C31" s="44"/>
      <c r="D31" s="46"/>
      <c r="E31" s="46"/>
      <c r="F31" s="46"/>
      <c r="G31" s="5"/>
      <c r="J31" s="43" t="s">
        <v>82</v>
      </c>
      <c r="K31" s="5"/>
      <c r="L31" s="3"/>
      <c r="M31" s="3"/>
      <c r="N31" s="3"/>
      <c r="O31" s="5"/>
    </row>
    <row r="32" spans="2:15" ht="12" customHeight="1">
      <c r="B32" s="65" t="s">
        <v>135</v>
      </c>
      <c r="C32" s="47"/>
      <c r="D32" s="46"/>
      <c r="E32" s="46"/>
      <c r="F32" s="46"/>
      <c r="G32" s="5"/>
      <c r="J32" s="63" t="s">
        <v>135</v>
      </c>
      <c r="L32" s="3"/>
      <c r="M32" s="3"/>
      <c r="N32" s="3"/>
      <c r="O32" s="5"/>
    </row>
    <row r="33" spans="2:15" ht="12" customHeight="1">
      <c r="B33" s="65" t="s">
        <v>134</v>
      </c>
      <c r="C33" s="45"/>
      <c r="D33" s="46"/>
      <c r="E33" s="46"/>
      <c r="F33" s="46"/>
      <c r="G33" s="5"/>
      <c r="J33" s="63" t="s">
        <v>134</v>
      </c>
      <c r="K33" s="13"/>
      <c r="L33" s="3"/>
      <c r="M33" s="3"/>
      <c r="N33" s="3"/>
      <c r="O33" s="5"/>
    </row>
    <row r="34" spans="2:15" ht="12" customHeight="1">
      <c r="B34" s="40" t="s">
        <v>41</v>
      </c>
      <c r="C34" s="45"/>
      <c r="D34" s="46"/>
      <c r="E34" s="46"/>
      <c r="F34" s="46"/>
      <c r="G34" s="5"/>
      <c r="J34" s="40" t="s">
        <v>41</v>
      </c>
      <c r="K34" s="13"/>
      <c r="L34" s="3"/>
      <c r="M34" s="3"/>
      <c r="N34" s="3"/>
      <c r="O34" s="5"/>
    </row>
    <row r="35" spans="2:15" ht="12" customHeight="1">
      <c r="B35" s="41" t="s">
        <v>72</v>
      </c>
      <c r="C35" s="13"/>
      <c r="D35" s="33"/>
      <c r="E35" s="33"/>
      <c r="F35" s="33"/>
      <c r="G35" s="5"/>
      <c r="J35" s="40" t="s">
        <v>72</v>
      </c>
      <c r="K35" s="13"/>
      <c r="L35" s="33"/>
      <c r="M35" s="33"/>
      <c r="N35" s="33"/>
      <c r="O35" s="5"/>
    </row>
    <row r="36" spans="3:15" ht="12" customHeight="1">
      <c r="C36" s="13"/>
      <c r="D36" s="33"/>
      <c r="E36" s="33"/>
      <c r="F36" s="33"/>
      <c r="G36" s="5"/>
      <c r="K36" s="13"/>
      <c r="L36" s="33"/>
      <c r="M36" s="33"/>
      <c r="N36" s="33"/>
      <c r="O36" s="5"/>
    </row>
    <row r="37" spans="3:14" ht="12" customHeight="1">
      <c r="C37" s="13"/>
      <c r="D37" s="34"/>
      <c r="E37" s="34"/>
      <c r="F37" s="34"/>
      <c r="J37" s="34"/>
      <c r="K37" s="13"/>
      <c r="L37" s="34"/>
      <c r="M37" s="34"/>
      <c r="N37" s="34"/>
    </row>
    <row r="38" spans="2:14" ht="12.75">
      <c r="B38" s="34"/>
      <c r="C38" s="34"/>
      <c r="D38" s="34"/>
      <c r="E38" s="34"/>
      <c r="F38" s="34"/>
      <c r="K38" s="34"/>
      <c r="L38" s="34"/>
      <c r="M38" s="34"/>
      <c r="N38" s="34"/>
    </row>
    <row r="39" spans="2:14" ht="12.75">
      <c r="B39" s="34"/>
      <c r="C39" s="34"/>
      <c r="D39" s="34"/>
      <c r="E39" s="34"/>
      <c r="F39" s="34"/>
      <c r="K39" s="34"/>
      <c r="L39" s="34"/>
      <c r="M39" s="34"/>
      <c r="N39" s="34"/>
    </row>
    <row r="40" spans="2:14" ht="12.75">
      <c r="B40" s="34"/>
      <c r="C40" s="34"/>
      <c r="D40" s="34"/>
      <c r="E40" s="34"/>
      <c r="F40" s="34"/>
      <c r="J40" s="34"/>
      <c r="K40" s="34"/>
      <c r="L40" s="34"/>
      <c r="M40" s="34"/>
      <c r="N40" s="34"/>
    </row>
    <row r="41" spans="2:14" ht="12.75">
      <c r="B41" s="34"/>
      <c r="C41" s="34"/>
      <c r="D41" s="34"/>
      <c r="E41" s="34"/>
      <c r="F41" s="34"/>
      <c r="J41" s="34"/>
      <c r="K41" s="34"/>
      <c r="L41" s="34"/>
      <c r="M41" s="34"/>
      <c r="N41" s="34"/>
    </row>
  </sheetData>
  <sheetProtection/>
  <mergeCells count="4">
    <mergeCell ref="J5:K7"/>
    <mergeCell ref="L5:N5"/>
    <mergeCell ref="B5:C7"/>
    <mergeCell ref="D5:F5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portrait" paperSize="9" r:id="rId1"/>
  <headerFooter>
    <oddFooter>&amp;CV-8-6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2014-07-18T04:35:52Z</cp:lastPrinted>
  <dcterms:created xsi:type="dcterms:W3CDTF">2009-05-05T14:52:36Z</dcterms:created>
  <dcterms:modified xsi:type="dcterms:W3CDTF">2014-09-29T04:43:43Z</dcterms:modified>
  <cp:category/>
  <cp:version/>
  <cp:contentType/>
  <cp:contentStatus/>
</cp:coreProperties>
</file>