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2-1-1" sheetId="1" r:id="rId1"/>
    <sheet name="Table 22-1-2" sheetId="2" r:id="rId2"/>
    <sheet name="Table 22-2-1" sheetId="3" r:id="rId3"/>
    <sheet name="Table 22-2-2" sheetId="4" r:id="rId4"/>
    <sheet name="Table 22-3-1" sheetId="5" r:id="rId5"/>
    <sheet name="Table 22-3-2" sheetId="6" r:id="rId6"/>
  </sheets>
  <definedNames>
    <definedName name="_xlnm.Print_Area" localSheetId="0">'Table 22-1-1'!$I$1:$N$30</definedName>
    <definedName name="_xlnm.Print_Area" localSheetId="1">'Table 22-1-2'!$I$1:$O$31</definedName>
    <definedName name="_xlnm.Print_Area" localSheetId="2">'Table 22-2-1'!$Q$1:$V$34</definedName>
    <definedName name="_xlnm.Print_Area" localSheetId="3">'Table 22-2-2'!$Z$1:$AE$32</definedName>
    <definedName name="_xlnm.Print_Area" localSheetId="4">'Table 22-3-1'!$Q$1:$V$35</definedName>
    <definedName name="_xlnm.Print_Area" localSheetId="5">'Table 22-3-2'!$Z$1:$AE$35</definedName>
  </definedNames>
  <calcPr fullCalcOnLoad="1"/>
</workbook>
</file>

<file path=xl/sharedStrings.xml><?xml version="1.0" encoding="utf-8"?>
<sst xmlns="http://schemas.openxmlformats.org/spreadsheetml/2006/main" count="836" uniqueCount="136">
  <si>
    <t>Male</t>
  </si>
  <si>
    <t>Female</t>
  </si>
  <si>
    <t>(%)</t>
  </si>
  <si>
    <t>Sex of Representative</t>
  </si>
  <si>
    <t>Both Sexes</t>
  </si>
  <si>
    <t>(USD)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</si>
  <si>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</si>
  <si>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</si>
  <si>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</si>
  <si>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</si>
  <si>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</si>
  <si>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</si>
  <si>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</si>
  <si>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</si>
  <si>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</si>
  <si>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</si>
  <si>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</si>
  <si>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</si>
  <si>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</si>
  <si>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</si>
  <si>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</si>
  <si>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</si>
  <si>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</si>
  <si>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</si>
  <si>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</si>
  <si>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</si>
  <si>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</si>
  <si>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</si>
  <si>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</si>
  <si>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</si>
  <si>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</si>
  <si>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</si>
  <si>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</si>
  <si>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</si>
  <si>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</si>
  <si>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</si>
  <si>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</si>
  <si>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</si>
  <si>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</si>
  <si>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</si>
  <si>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</si>
  <si>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</si>
  <si>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>2) Establishments which belong to Section A, O, T, and U of ISIC Rev.4 were not surveyed.</t>
  </si>
  <si>
    <t xml:space="preserve">                    and Sex of Representative  - Cambodia (2011)</t>
  </si>
  <si>
    <t>Section of ISIC Rev.4  1)</t>
  </si>
  <si>
    <t>Sex of Representative</t>
  </si>
  <si>
    <t xml:space="preserve">Both Sexes  </t>
  </si>
  <si>
    <t>Male</t>
  </si>
  <si>
    <t>Female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</si>
  <si>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</si>
  <si>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</si>
  <si>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</si>
  <si>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</si>
  <si>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</si>
  <si>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</si>
  <si>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</si>
  <si>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</si>
  <si>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</si>
  <si>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</si>
  <si>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</si>
  <si>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</si>
  <si>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</si>
  <si>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</si>
  <si>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</si>
  <si>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</si>
  <si>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</si>
  <si>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</si>
  <si>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Table 22-1-1a. Annual Sales* by Section of Industrial Classification </t>
  </si>
  <si>
    <t xml:space="preserve">1) ISIC stands for International Standard Industrial Classification.  </t>
  </si>
  <si>
    <t xml:space="preserve">Table 22-3-1. Annual Sales per Person Engaged by Section of Industrial Classification </t>
  </si>
  <si>
    <t>Sex of Representative</t>
  </si>
  <si>
    <t xml:space="preserve">Table 22-1-2. Percent Distribution of Annual Sales by Section of Industrial </t>
  </si>
  <si>
    <t xml:space="preserve">              Classification and Sex of Representative - Cambodia (2011)</t>
  </si>
  <si>
    <t>2) Establishments which belong to Section A, O, T, and U of ISIC Rev.4 were not surveyed.</t>
  </si>
  <si>
    <t xml:space="preserve">         Industrial Classification and Sex of Representative - Cambodia (2011)</t>
  </si>
  <si>
    <t xml:space="preserve">Table 22-3-1. Annual Sales per Person Engaged by Section of Industrial </t>
  </si>
  <si>
    <t xml:space="preserve">  Classification and Sex of Representative - Cambodia (2011)</t>
  </si>
  <si>
    <t xml:space="preserve">      of Industrial Classification and Sex of Representative - Cambodia (2011)</t>
  </si>
  <si>
    <t xml:space="preserve">          and Sex of Representative - Cambodia (2011)            </t>
  </si>
  <si>
    <t xml:space="preserve">   Annual Sales per Person Engaged = Annual Sales/ Number of Persons Engaged </t>
  </si>
  <si>
    <t xml:space="preserve"> and Sex of Representative - Cambodia (2011)</t>
  </si>
  <si>
    <t>(person engaged)</t>
  </si>
  <si>
    <t>Section of ISIC Rev.4  1)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</si>
  <si>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</si>
  <si>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</si>
  <si>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</si>
  <si>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</si>
  <si>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</si>
  <si>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</si>
  <si>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</si>
  <si>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</si>
  <si>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</si>
  <si>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</si>
  <si>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</si>
  <si>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</si>
  <si>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</si>
  <si>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</si>
  <si>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</si>
  <si>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</si>
  <si>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</si>
  <si>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</si>
  <si>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</si>
  <si>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</si>
  <si>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</si>
  <si>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                    and Sex of Representative - Cambodia (2011)</t>
  </si>
  <si>
    <r>
      <t xml:space="preserve">* The formula for calculating Annual Sales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>is as follows:</t>
    </r>
  </si>
  <si>
    <t>(USD / entity)</t>
  </si>
  <si>
    <t>(proportion to average)</t>
  </si>
  <si>
    <t>(USD / person engaged)</t>
  </si>
  <si>
    <t>* The formula for calculating Annual Sales per Person Engaged is as follows:</t>
  </si>
  <si>
    <t xml:space="preserve">Table 22-3-2. Proportion to Average Annual Sales per Person Engaged by Section </t>
  </si>
  <si>
    <t>2) Establishments which belong to Section A,O,T,and U of ISIC Rev.4 were not surveyed.</t>
  </si>
  <si>
    <r>
      <t xml:space="preserve">Table 22-2-1. Annual Sales per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 Industrial Classification </t>
    </r>
  </si>
  <si>
    <t xml:space="preserve">               and Sex of Representative - Cambodia (2011)</t>
  </si>
  <si>
    <r>
      <t xml:space="preserve">   Annual Sales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= Annual Sales/ Number of E</t>
    </r>
    <r>
      <rPr>
        <i/>
        <sz val="10"/>
        <rFont val="Arial Unicode MS"/>
        <family val="3"/>
      </rPr>
      <t>ntities</t>
    </r>
  </si>
  <si>
    <t xml:space="preserve">  are excluded from calculation of "Annual sales per Person Engaged"</t>
  </si>
  <si>
    <t xml:space="preserve">* The entities with no sales and sales not reported are excluded from calculation of </t>
  </si>
  <si>
    <t xml:space="preserve">  "Annual sales per Entity"</t>
  </si>
  <si>
    <r>
      <t xml:space="preserve">Table 22-2-2. Proportion to Average Annual Sales per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 xml:space="preserve"> by Section of</t>
    </r>
  </si>
  <si>
    <t xml:space="preserve">              and Sex of Representative  - Cambodia (2011)</t>
  </si>
  <si>
    <t xml:space="preserve">  calculation of "Annual sales per Entities"</t>
  </si>
  <si>
    <t xml:space="preserve">  "Annual Sales per Entity"</t>
  </si>
  <si>
    <t xml:space="preserve">Table 32a. Number of Entities by Section of Industrial Classification </t>
  </si>
  <si>
    <t xml:space="preserve">* The persons engaged of those entities with No sales and Sales not reported </t>
  </si>
  <si>
    <t xml:space="preserve">  are excluded from calculation of "Annual sales per Person Engaged".</t>
  </si>
  <si>
    <t>Table 42a. Number of Persons Engaged by Section of Industrial Classification</t>
  </si>
  <si>
    <t xml:space="preserve">              and Sex of Representative - Cambodia (2011)</t>
  </si>
  <si>
    <t>Table 22-1-1. Annual Sales by Section of Industrial Classification and Sex of</t>
  </si>
  <si>
    <t xml:space="preserve">              Representative  - Cambodia (2011)</t>
  </si>
  <si>
    <t xml:space="preserve">* The Entities with No sales and Sales not reported are excluded from calculation of </t>
  </si>
  <si>
    <t xml:space="preserve">* The Entities with no sales and sales not reported are excluded from </t>
  </si>
  <si>
    <t xml:space="preserve">* The Entities with no sales and sales not reported are excluded from calculation of </t>
  </si>
  <si>
    <t xml:space="preserve">* The Persons Engaged of those Entities with No sales and Sales not reported </t>
  </si>
  <si>
    <t>(entities)</t>
  </si>
  <si>
    <r>
      <t xml:space="preserve">Table 22-2-1. Annual Sales per </t>
    </r>
    <r>
      <rPr>
        <sz val="10"/>
        <rFont val="Arial"/>
        <family val="2"/>
      </rPr>
      <t xml:space="preserve">Entitiy by Section of Industrial Classification </t>
    </r>
  </si>
  <si>
    <t>(persons engaged)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</si>
</sst>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i/>
      <sz val="10"/>
      <name val="Arial Unicode MS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i/>
      <sz val="9"/>
      <name val="Arial Unicode MS"/>
      <family val="3"/>
    </font>
    <font>
      <sz val="9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top"/>
      <protection/>
    </xf>
    <xf numFmtId="0" fontId="2" fillId="0" borderId="20" xfId="61" applyFont="1" applyFill="1" applyBorder="1" applyAlignment="1">
      <alignment horizontal="center" vertical="top"/>
      <protection/>
    </xf>
    <xf numFmtId="186" fontId="2" fillId="0" borderId="0" xfId="61" applyNumberFormat="1" applyFont="1" applyFill="1" applyBorder="1" applyAlignment="1">
      <alignment horizontal="right" vertical="center"/>
      <protection/>
    </xf>
    <xf numFmtId="186" fontId="2" fillId="0" borderId="20" xfId="61" applyNumberFormat="1" applyFont="1" applyFill="1" applyBorder="1" applyAlignment="1">
      <alignment horizontal="right" vertical="center"/>
      <protection/>
    </xf>
    <xf numFmtId="186" fontId="2" fillId="0" borderId="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horizont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wrapText="1"/>
      <protection/>
    </xf>
    <xf numFmtId="0" fontId="7" fillId="0" borderId="0" xfId="62" applyFont="1" applyFill="1" applyBorder="1" applyAlignment="1">
      <alignment horizontal="right" wrapText="1"/>
      <protection/>
    </xf>
    <xf numFmtId="0" fontId="7" fillId="0" borderId="0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wrapText="1"/>
      <protection/>
    </xf>
    <xf numFmtId="0" fontId="7" fillId="0" borderId="0" xfId="63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185" fontId="2" fillId="0" borderId="0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61" applyFont="1" applyFill="1" applyBorder="1" applyAlignment="1">
      <alignment horizontal="center" vertical="top"/>
      <protection/>
    </xf>
    <xf numFmtId="0" fontId="2" fillId="0" borderId="27" xfId="61" applyFont="1" applyFill="1" applyBorder="1" applyAlignment="1">
      <alignment horizontal="center" vertical="top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 22-2-1" xfId="62"/>
    <cellStyle name="標準_Table 22-3-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N31"/>
  <sheetViews>
    <sheetView showGridLines="0" tabSelected="1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2.28125" style="1" customWidth="1"/>
    <col min="10" max="10" width="9.7109375" style="1" customWidth="1"/>
    <col min="11" max="11" width="32.00390625" style="1" customWidth="1"/>
    <col min="12" max="12" width="15.140625" style="1" customWidth="1"/>
    <col min="13" max="13" width="13.140625" style="1" customWidth="1"/>
    <col min="14" max="14" width="14.00390625" style="1" customWidth="1"/>
    <col min="15" max="15" width="10.71093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67</v>
      </c>
      <c r="C2" s="6"/>
      <c r="D2" s="6"/>
      <c r="E2" s="6"/>
      <c r="F2" s="6"/>
      <c r="G2" s="5"/>
      <c r="J2" s="5" t="s">
        <v>127</v>
      </c>
      <c r="K2" s="6"/>
      <c r="L2" s="6"/>
      <c r="M2" s="6"/>
      <c r="N2" s="6"/>
    </row>
    <row r="3" spans="2:14" ht="15" customHeight="1">
      <c r="B3" s="5" t="s">
        <v>43</v>
      </c>
      <c r="C3" s="6"/>
      <c r="D3" s="6"/>
      <c r="E3" s="6"/>
      <c r="F3" s="6"/>
      <c r="G3" s="5"/>
      <c r="J3" s="5" t="s">
        <v>128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88" t="s">
        <v>41</v>
      </c>
      <c r="C5" s="89"/>
      <c r="D5" s="85" t="s">
        <v>3</v>
      </c>
      <c r="E5" s="86"/>
      <c r="F5" s="87"/>
      <c r="G5" s="5"/>
      <c r="J5" s="88" t="s">
        <v>82</v>
      </c>
      <c r="K5" s="89"/>
      <c r="L5" s="85" t="s">
        <v>70</v>
      </c>
      <c r="M5" s="86"/>
      <c r="N5" s="87"/>
    </row>
    <row r="6" spans="2:14" ht="29.25" customHeight="1">
      <c r="B6" s="90"/>
      <c r="C6" s="91"/>
      <c r="D6" s="10" t="s">
        <v>4</v>
      </c>
      <c r="E6" s="8" t="s">
        <v>0</v>
      </c>
      <c r="F6" s="9" t="s">
        <v>1</v>
      </c>
      <c r="G6" s="5"/>
      <c r="J6" s="90"/>
      <c r="K6" s="91"/>
      <c r="L6" s="7" t="s">
        <v>83</v>
      </c>
      <c r="M6" s="8" t="s">
        <v>0</v>
      </c>
      <c r="N6" s="9" t="s">
        <v>1</v>
      </c>
    </row>
    <row r="7" spans="2:14" ht="15" customHeight="1">
      <c r="B7" s="92"/>
      <c r="C7" s="93"/>
      <c r="D7" s="11"/>
      <c r="E7" s="14" t="s">
        <v>84</v>
      </c>
      <c r="F7" s="15"/>
      <c r="G7" s="5"/>
      <c r="J7" s="92"/>
      <c r="K7" s="93"/>
      <c r="L7" s="14"/>
      <c r="M7" s="14" t="s">
        <v>85</v>
      </c>
      <c r="N7" s="15"/>
    </row>
    <row r="8" spans="2:14" ht="6.75" customHeight="1">
      <c r="B8" s="20"/>
      <c r="C8" s="17"/>
      <c r="D8" s="16"/>
      <c r="E8" s="3"/>
      <c r="F8" s="24"/>
      <c r="G8" s="5"/>
      <c r="J8" s="58"/>
      <c r="K8" s="59"/>
      <c r="L8" s="3"/>
      <c r="M8" s="3"/>
      <c r="N8" s="24"/>
    </row>
    <row r="9" spans="2:14" ht="15">
      <c r="B9" s="21" t="s">
        <v>23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J9" s="60" t="s">
        <v>86</v>
      </c>
      <c r="K9" s="61"/>
      <c r="L9" s="3">
        <f>D9/1000000</f>
        <v>12678.385623894716</v>
      </c>
      <c r="M9" s="3">
        <f>E9/1000000</f>
        <v>7576.296459610716</v>
      </c>
      <c r="N9" s="24">
        <f>F9/1000000</f>
        <v>5102.0891642840015</v>
      </c>
    </row>
    <row r="10" spans="2:14" ht="6" customHeight="1">
      <c r="B10" s="21"/>
      <c r="C10" s="18"/>
      <c r="D10" s="16"/>
      <c r="E10" s="3"/>
      <c r="F10" s="24"/>
      <c r="G10" s="5"/>
      <c r="J10" s="60"/>
      <c r="K10" s="61"/>
      <c r="L10" s="3"/>
      <c r="M10" s="3"/>
      <c r="N10" s="24"/>
    </row>
    <row r="11" spans="2:14" ht="21" customHeight="1">
      <c r="B11" s="21" t="s">
        <v>24</v>
      </c>
      <c r="C11" s="18" t="s">
        <v>6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J11" s="60" t="s">
        <v>24</v>
      </c>
      <c r="K11" s="61" t="s">
        <v>87</v>
      </c>
      <c r="L11" s="3">
        <f aca="true" t="shared" si="0" ref="L11:L25">D11/1000000</f>
        <v>55.22077696000001</v>
      </c>
      <c r="M11" s="3">
        <f aca="true" t="shared" si="1" ref="M11:M25">E11/1000000</f>
        <v>53.625222160000014</v>
      </c>
      <c r="N11" s="24">
        <f aca="true" t="shared" si="2" ref="N11:N25">F11/1000000</f>
        <v>1.5955548000000004</v>
      </c>
    </row>
    <row r="12" spans="2:14" ht="20.25" customHeight="1">
      <c r="B12" s="21" t="s">
        <v>25</v>
      </c>
      <c r="C12" s="18" t="s">
        <v>7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J12" s="60" t="s">
        <v>25</v>
      </c>
      <c r="K12" s="61" t="s">
        <v>88</v>
      </c>
      <c r="L12" s="3">
        <f t="shared" si="0"/>
        <v>2819.8480029627026</v>
      </c>
      <c r="M12" s="3">
        <f t="shared" si="1"/>
        <v>2130.769504460704</v>
      </c>
      <c r="N12" s="24">
        <f t="shared" si="2"/>
        <v>689.0784985019989</v>
      </c>
    </row>
    <row r="13" spans="2:14" ht="45" customHeight="1">
      <c r="B13" s="21" t="s">
        <v>26</v>
      </c>
      <c r="C13" s="18" t="s">
        <v>8</v>
      </c>
      <c r="D13" s="16">
        <f>E13+F13</f>
        <v>563882981.0570002</v>
      </c>
      <c r="E13" s="3">
        <v>149663073.612</v>
      </c>
      <c r="F13" s="24">
        <v>414219907.4450002</v>
      </c>
      <c r="G13" s="5"/>
      <c r="J13" s="60" t="s">
        <v>26</v>
      </c>
      <c r="K13" s="61" t="s">
        <v>89</v>
      </c>
      <c r="L13" s="3">
        <f t="shared" si="0"/>
        <v>563.8829810570002</v>
      </c>
      <c r="M13" s="3">
        <f t="shared" si="1"/>
        <v>149.66307361199998</v>
      </c>
      <c r="N13" s="24">
        <f t="shared" si="2"/>
        <v>414.21990744500016</v>
      </c>
    </row>
    <row r="14" spans="2:14" ht="58.5" customHeight="1">
      <c r="B14" s="21" t="s">
        <v>27</v>
      </c>
      <c r="C14" s="18" t="s">
        <v>9</v>
      </c>
      <c r="D14" s="16">
        <f aca="true" t="shared" si="3" ref="D14:D27">E14+F14</f>
        <v>47858062.324999996</v>
      </c>
      <c r="E14" s="3">
        <v>46143831.205</v>
      </c>
      <c r="F14" s="24">
        <v>1714231.12</v>
      </c>
      <c r="G14" s="5"/>
      <c r="J14" s="60" t="s">
        <v>27</v>
      </c>
      <c r="K14" s="61" t="s">
        <v>90</v>
      </c>
      <c r="L14" s="3">
        <f t="shared" si="0"/>
        <v>47.858062325</v>
      </c>
      <c r="M14" s="3">
        <f t="shared" si="1"/>
        <v>46.143831205</v>
      </c>
      <c r="N14" s="24">
        <f t="shared" si="2"/>
        <v>1.7142311200000002</v>
      </c>
    </row>
    <row r="15" spans="2:14" ht="17.25" customHeight="1">
      <c r="B15" s="21" t="s">
        <v>28</v>
      </c>
      <c r="C15" s="18" t="s">
        <v>10</v>
      </c>
      <c r="D15" s="16">
        <f t="shared" si="3"/>
        <v>64934442.85000002</v>
      </c>
      <c r="E15" s="3">
        <v>57850345.530000016</v>
      </c>
      <c r="F15" s="24">
        <v>7084097.319999999</v>
      </c>
      <c r="G15" s="5"/>
      <c r="J15" s="60" t="s">
        <v>28</v>
      </c>
      <c r="K15" s="61" t="s">
        <v>91</v>
      </c>
      <c r="L15" s="3">
        <f t="shared" si="0"/>
        <v>64.93444285000001</v>
      </c>
      <c r="M15" s="3">
        <f t="shared" si="1"/>
        <v>57.85034553000001</v>
      </c>
      <c r="N15" s="24">
        <f t="shared" si="2"/>
        <v>7.08409732</v>
      </c>
    </row>
    <row r="16" spans="2:14" ht="54.75" customHeight="1">
      <c r="B16" s="21" t="s">
        <v>29</v>
      </c>
      <c r="C16" s="18" t="s">
        <v>11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J16" s="60" t="s">
        <v>29</v>
      </c>
      <c r="K16" s="61" t="s">
        <v>92</v>
      </c>
      <c r="L16" s="3">
        <f t="shared" si="0"/>
        <v>5282.084207194003</v>
      </c>
      <c r="M16" s="3">
        <f aca="true" t="shared" si="4" ref="M16:N19">E16/1000000</f>
        <v>2336.603988490008</v>
      </c>
      <c r="N16" s="24">
        <f t="shared" si="4"/>
        <v>2945.4802187039954</v>
      </c>
    </row>
    <row r="17" spans="2:14" ht="20.25" customHeight="1">
      <c r="B17" s="21" t="s">
        <v>30</v>
      </c>
      <c r="C17" s="18" t="s">
        <v>12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J17" s="60" t="s">
        <v>30</v>
      </c>
      <c r="K17" s="61" t="s">
        <v>93</v>
      </c>
      <c r="L17" s="3">
        <f t="shared" si="0"/>
        <v>190.65154963000006</v>
      </c>
      <c r="M17" s="3">
        <f t="shared" si="4"/>
        <v>174.67250317000008</v>
      </c>
      <c r="N17" s="24">
        <f t="shared" si="4"/>
        <v>15.979046459999989</v>
      </c>
    </row>
    <row r="18" spans="2:14" ht="40.5" customHeight="1">
      <c r="B18" s="21" t="s">
        <v>31</v>
      </c>
      <c r="C18" s="18" t="s">
        <v>13</v>
      </c>
      <c r="D18" s="16">
        <f t="shared" si="3"/>
        <v>953835235.2900051</v>
      </c>
      <c r="E18" s="3">
        <v>456112680.5799987</v>
      </c>
      <c r="F18" s="24">
        <v>497722554.7100064</v>
      </c>
      <c r="G18" s="5"/>
      <c r="J18" s="60" t="s">
        <v>31</v>
      </c>
      <c r="K18" s="61" t="s">
        <v>94</v>
      </c>
      <c r="L18" s="3">
        <f t="shared" si="0"/>
        <v>953.8352352900051</v>
      </c>
      <c r="M18" s="3">
        <f t="shared" si="4"/>
        <v>456.11268057999865</v>
      </c>
      <c r="N18" s="24">
        <f t="shared" si="4"/>
        <v>497.7225547100064</v>
      </c>
    </row>
    <row r="19" spans="2:14" ht="21.75" customHeight="1">
      <c r="B19" s="21" t="s">
        <v>32</v>
      </c>
      <c r="C19" s="18" t="s">
        <v>14</v>
      </c>
      <c r="D19" s="16">
        <f t="shared" si="3"/>
        <v>567394685.1600022</v>
      </c>
      <c r="E19" s="3">
        <v>531153947.91000223</v>
      </c>
      <c r="F19" s="24">
        <v>36240737.24999998</v>
      </c>
      <c r="G19" s="5"/>
      <c r="J19" s="60" t="s">
        <v>32</v>
      </c>
      <c r="K19" s="61" t="s">
        <v>95</v>
      </c>
      <c r="L19" s="3">
        <f t="shared" si="0"/>
        <v>567.3946851600023</v>
      </c>
      <c r="M19" s="3">
        <f t="shared" si="4"/>
        <v>531.1539479100022</v>
      </c>
      <c r="N19" s="24">
        <f t="shared" si="4"/>
        <v>36.24073724999998</v>
      </c>
    </row>
    <row r="20" spans="2:14" ht="24" customHeight="1">
      <c r="B20" s="21" t="s">
        <v>33</v>
      </c>
      <c r="C20" s="18" t="s">
        <v>15</v>
      </c>
      <c r="D20" s="16">
        <f t="shared" si="3"/>
        <v>823420600.1600013</v>
      </c>
      <c r="E20" s="3">
        <v>560086680.0300012</v>
      </c>
      <c r="F20" s="24">
        <v>263333920.13000005</v>
      </c>
      <c r="G20" s="5"/>
      <c r="J20" s="60" t="s">
        <v>33</v>
      </c>
      <c r="K20" s="61" t="s">
        <v>96</v>
      </c>
      <c r="L20" s="3">
        <f t="shared" si="0"/>
        <v>823.4206001600013</v>
      </c>
      <c r="M20" s="3">
        <f t="shared" si="1"/>
        <v>560.0866800300012</v>
      </c>
      <c r="N20" s="24">
        <f t="shared" si="2"/>
        <v>263.3339201300001</v>
      </c>
    </row>
    <row r="21" spans="2:14" ht="24.75" customHeight="1">
      <c r="B21" s="21" t="s">
        <v>34</v>
      </c>
      <c r="C21" s="18" t="s">
        <v>16</v>
      </c>
      <c r="D21" s="16">
        <f t="shared" si="3"/>
        <v>23759639.450000003</v>
      </c>
      <c r="E21" s="3">
        <v>10681655.18</v>
      </c>
      <c r="F21" s="24">
        <v>13077984.270000001</v>
      </c>
      <c r="G21" s="5"/>
      <c r="J21" s="60" t="s">
        <v>34</v>
      </c>
      <c r="K21" s="61" t="s">
        <v>97</v>
      </c>
      <c r="L21" s="3">
        <f t="shared" si="0"/>
        <v>23.75963945</v>
      </c>
      <c r="M21" s="3">
        <f t="shared" si="1"/>
        <v>10.68165518</v>
      </c>
      <c r="N21" s="24">
        <f t="shared" si="2"/>
        <v>13.077984270000002</v>
      </c>
    </row>
    <row r="22" spans="2:14" ht="45" customHeight="1">
      <c r="B22" s="21" t="s">
        <v>35</v>
      </c>
      <c r="C22" s="18" t="s">
        <v>17</v>
      </c>
      <c r="D22" s="16">
        <f t="shared" si="3"/>
        <v>25260690.669999987</v>
      </c>
      <c r="E22" s="3">
        <v>18908249.399999987</v>
      </c>
      <c r="F22" s="24">
        <v>6352441.2700000005</v>
      </c>
      <c r="G22" s="5"/>
      <c r="J22" s="60" t="s">
        <v>35</v>
      </c>
      <c r="K22" s="61" t="s">
        <v>98</v>
      </c>
      <c r="L22" s="3">
        <f t="shared" si="0"/>
        <v>25.26069066999999</v>
      </c>
      <c r="M22" s="3">
        <f t="shared" si="1"/>
        <v>18.90824939999999</v>
      </c>
      <c r="N22" s="24">
        <f t="shared" si="2"/>
        <v>6.352441270000001</v>
      </c>
    </row>
    <row r="23" spans="2:14" ht="45" customHeight="1">
      <c r="B23" s="21" t="s">
        <v>36</v>
      </c>
      <c r="C23" s="18" t="s">
        <v>18</v>
      </c>
      <c r="D23" s="16">
        <f t="shared" si="3"/>
        <v>98425691.21000001</v>
      </c>
      <c r="E23" s="3">
        <v>66087212.110000014</v>
      </c>
      <c r="F23" s="24">
        <v>32338479.099999987</v>
      </c>
      <c r="G23" s="5"/>
      <c r="J23" s="60" t="s">
        <v>36</v>
      </c>
      <c r="K23" s="61" t="s">
        <v>99</v>
      </c>
      <c r="L23" s="3">
        <f t="shared" si="0"/>
        <v>98.42569121000001</v>
      </c>
      <c r="M23" s="3">
        <f t="shared" si="1"/>
        <v>66.08721211000001</v>
      </c>
      <c r="N23" s="24">
        <f t="shared" si="2"/>
        <v>32.33847909999999</v>
      </c>
    </row>
    <row r="24" spans="2:14" ht="15">
      <c r="B24" s="21" t="s">
        <v>37</v>
      </c>
      <c r="C24" s="18" t="s">
        <v>19</v>
      </c>
      <c r="D24" s="16">
        <f t="shared" si="3"/>
        <v>214743513.414001</v>
      </c>
      <c r="E24" s="3">
        <v>182809194.094001</v>
      </c>
      <c r="F24" s="24">
        <v>31934319.320000008</v>
      </c>
      <c r="G24" s="5"/>
      <c r="J24" s="60" t="s">
        <v>37</v>
      </c>
      <c r="K24" s="61" t="s">
        <v>100</v>
      </c>
      <c r="L24" s="3">
        <f t="shared" si="0"/>
        <v>214.743513414001</v>
      </c>
      <c r="M24" s="3">
        <f t="shared" si="1"/>
        <v>182.809194094001</v>
      </c>
      <c r="N24" s="24">
        <f t="shared" si="2"/>
        <v>31.934319320000007</v>
      </c>
    </row>
    <row r="25" spans="2:14" ht="40.5" customHeight="1">
      <c r="B25" s="21" t="s">
        <v>38</v>
      </c>
      <c r="C25" s="18" t="s">
        <v>20</v>
      </c>
      <c r="D25" s="16">
        <f t="shared" si="3"/>
        <v>482898718.0090008</v>
      </c>
      <c r="E25" s="3">
        <v>462299507.4910008</v>
      </c>
      <c r="F25" s="24">
        <v>20599210.51800002</v>
      </c>
      <c r="G25" s="5"/>
      <c r="J25" s="60" t="s">
        <v>38</v>
      </c>
      <c r="K25" s="61" t="s">
        <v>101</v>
      </c>
      <c r="L25" s="3">
        <f t="shared" si="0"/>
        <v>482.8987180090008</v>
      </c>
      <c r="M25" s="3">
        <f t="shared" si="1"/>
        <v>462.2995074910008</v>
      </c>
      <c r="N25" s="24">
        <f t="shared" si="2"/>
        <v>20.59921051800002</v>
      </c>
    </row>
    <row r="26" spans="2:14" ht="15" customHeight="1">
      <c r="B26" s="21" t="s">
        <v>39</v>
      </c>
      <c r="C26" s="18" t="s">
        <v>21</v>
      </c>
      <c r="D26" s="16">
        <f t="shared" si="3"/>
        <v>161245916.96000004</v>
      </c>
      <c r="E26" s="3">
        <v>137243243.84000003</v>
      </c>
      <c r="F26" s="24">
        <v>24002673.119999997</v>
      </c>
      <c r="G26" s="5"/>
      <c r="J26" s="60" t="s">
        <v>39</v>
      </c>
      <c r="K26" s="61" t="s">
        <v>102</v>
      </c>
      <c r="L26" s="3">
        <f aca="true" t="shared" si="5" ref="L26:N27">D26/1000000</f>
        <v>161.24591696000005</v>
      </c>
      <c r="M26" s="3">
        <f t="shared" si="5"/>
        <v>137.24324384000002</v>
      </c>
      <c r="N26" s="24">
        <f t="shared" si="5"/>
        <v>24.002673119999997</v>
      </c>
    </row>
    <row r="27" spans="2:14" ht="27" customHeight="1">
      <c r="B27" s="22" t="s">
        <v>40</v>
      </c>
      <c r="C27" s="19" t="s">
        <v>22</v>
      </c>
      <c r="D27" s="12">
        <f t="shared" si="3"/>
        <v>302920910.5930004</v>
      </c>
      <c r="E27" s="4">
        <v>201585620.34800005</v>
      </c>
      <c r="F27" s="25">
        <v>101335290.24500033</v>
      </c>
      <c r="G27" s="5"/>
      <c r="J27" s="62" t="s">
        <v>40</v>
      </c>
      <c r="K27" s="63" t="s">
        <v>103</v>
      </c>
      <c r="L27" s="12">
        <f t="shared" si="5"/>
        <v>302.92091059300043</v>
      </c>
      <c r="M27" s="4">
        <f t="shared" si="5"/>
        <v>201.58562034800005</v>
      </c>
      <c r="N27" s="25">
        <f t="shared" si="5"/>
        <v>101.33529024500034</v>
      </c>
    </row>
    <row r="28" spans="2:14" ht="6.75" customHeight="1">
      <c r="B28" s="5"/>
      <c r="C28" s="13"/>
      <c r="D28" s="3"/>
      <c r="E28" s="3"/>
      <c r="F28" s="3"/>
      <c r="G28" s="5"/>
      <c r="J28" s="5"/>
      <c r="K28" s="13"/>
      <c r="L28" s="3"/>
      <c r="M28" s="3"/>
      <c r="N28" s="3"/>
    </row>
    <row r="29" spans="2:10" ht="12" customHeight="1">
      <c r="B29" s="23" t="s">
        <v>68</v>
      </c>
      <c r="J29" s="46" t="s">
        <v>68</v>
      </c>
    </row>
    <row r="30" spans="2:10" ht="12" customHeight="1">
      <c r="B30" s="23" t="s">
        <v>42</v>
      </c>
      <c r="J30" s="46" t="s">
        <v>111</v>
      </c>
    </row>
    <row r="31" ht="15">
      <c r="J31" s="50"/>
    </row>
  </sheetData>
  <sheetProtection/>
  <mergeCells count="4">
    <mergeCell ref="L5:N5"/>
    <mergeCell ref="D5:F5"/>
    <mergeCell ref="J5:K7"/>
    <mergeCell ref="B5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MS,標準"V-2-1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N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421875" style="1" customWidth="1"/>
    <col min="10" max="10" width="9.7109375" style="1" customWidth="1"/>
    <col min="11" max="11" width="32.00390625" style="1" customWidth="1"/>
    <col min="12" max="12" width="13.140625" style="1" customWidth="1"/>
    <col min="13" max="13" width="13.28125" style="1" customWidth="1"/>
    <col min="14" max="14" width="12.421875" style="1" customWidth="1"/>
    <col min="15" max="15" width="5.71093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67</v>
      </c>
      <c r="C2" s="6"/>
      <c r="D2" s="6"/>
      <c r="E2" s="6"/>
      <c r="F2" s="6"/>
      <c r="G2" s="5"/>
      <c r="J2" s="5" t="s">
        <v>71</v>
      </c>
      <c r="K2" s="6"/>
      <c r="L2" s="6"/>
      <c r="M2" s="6"/>
      <c r="N2" s="6"/>
    </row>
    <row r="3" spans="2:14" ht="15" customHeight="1">
      <c r="B3" s="5" t="s">
        <v>43</v>
      </c>
      <c r="C3" s="6"/>
      <c r="D3" s="6"/>
      <c r="E3" s="6"/>
      <c r="F3" s="6"/>
      <c r="G3" s="5"/>
      <c r="J3" s="5" t="s">
        <v>72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88" t="s">
        <v>41</v>
      </c>
      <c r="C5" s="89"/>
      <c r="D5" s="85" t="s">
        <v>70</v>
      </c>
      <c r="E5" s="86"/>
      <c r="F5" s="87"/>
      <c r="G5" s="5"/>
      <c r="J5" s="88" t="s">
        <v>82</v>
      </c>
      <c r="K5" s="89"/>
      <c r="L5" s="86" t="s">
        <v>70</v>
      </c>
      <c r="M5" s="86"/>
      <c r="N5" s="87"/>
    </row>
    <row r="6" spans="2:14" ht="29.25" customHeight="1">
      <c r="B6" s="90"/>
      <c r="C6" s="91"/>
      <c r="D6" s="10" t="s">
        <v>83</v>
      </c>
      <c r="E6" s="8" t="s">
        <v>0</v>
      </c>
      <c r="F6" s="9" t="s">
        <v>1</v>
      </c>
      <c r="G6" s="5"/>
      <c r="J6" s="90"/>
      <c r="K6" s="91"/>
      <c r="L6" s="10" t="s">
        <v>83</v>
      </c>
      <c r="M6" s="8" t="s">
        <v>0</v>
      </c>
      <c r="N6" s="9" t="s">
        <v>1</v>
      </c>
    </row>
    <row r="7" spans="2:14" ht="15" customHeight="1">
      <c r="B7" s="92"/>
      <c r="C7" s="93"/>
      <c r="D7" s="11"/>
      <c r="E7" s="14" t="s">
        <v>84</v>
      </c>
      <c r="F7" s="15"/>
      <c r="G7" s="5"/>
      <c r="J7" s="92"/>
      <c r="K7" s="93"/>
      <c r="L7" s="11"/>
      <c r="M7" s="14" t="s">
        <v>2</v>
      </c>
      <c r="N7" s="15"/>
    </row>
    <row r="8" spans="2:14" ht="6.75" customHeight="1">
      <c r="B8" s="20"/>
      <c r="C8" s="17"/>
      <c r="D8" s="16"/>
      <c r="E8" s="3"/>
      <c r="F8" s="24"/>
      <c r="G8" s="5"/>
      <c r="J8" s="58"/>
      <c r="K8" s="59"/>
      <c r="L8" s="26"/>
      <c r="M8" s="26"/>
      <c r="N8" s="27"/>
    </row>
    <row r="9" spans="2:14" ht="15">
      <c r="B9" s="21" t="s">
        <v>23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J9" s="60" t="s">
        <v>86</v>
      </c>
      <c r="K9" s="61"/>
      <c r="L9" s="71">
        <f>D9/$D$9*100</f>
        <v>100</v>
      </c>
      <c r="M9" s="71">
        <f>E9/$D$9*100</f>
        <v>59.75758021850835</v>
      </c>
      <c r="N9" s="72">
        <f>F9/$D$9*100</f>
        <v>40.242419781491655</v>
      </c>
    </row>
    <row r="10" spans="2:14" ht="6" customHeight="1">
      <c r="B10" s="21"/>
      <c r="C10" s="18"/>
      <c r="D10" s="16"/>
      <c r="E10" s="3"/>
      <c r="F10" s="24"/>
      <c r="G10" s="5"/>
      <c r="J10" s="60"/>
      <c r="K10" s="61"/>
      <c r="L10" s="71"/>
      <c r="M10" s="71"/>
      <c r="N10" s="72"/>
    </row>
    <row r="11" spans="2:14" ht="21" customHeight="1">
      <c r="B11" s="21" t="s">
        <v>24</v>
      </c>
      <c r="C11" s="18" t="s">
        <v>6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J11" s="60" t="s">
        <v>24</v>
      </c>
      <c r="K11" s="61" t="s">
        <v>87</v>
      </c>
      <c r="L11" s="73">
        <f aca="true" t="shared" si="0" ref="L11:N27">D11/$D$9*100</f>
        <v>0.43555053930467647</v>
      </c>
      <c r="M11" s="71">
        <f t="shared" si="0"/>
        <v>0.4229656972961412</v>
      </c>
      <c r="N11" s="72">
        <f t="shared" si="0"/>
        <v>0.012584842008535284</v>
      </c>
    </row>
    <row r="12" spans="2:14" ht="20.25" customHeight="1">
      <c r="B12" s="21" t="s">
        <v>25</v>
      </c>
      <c r="C12" s="18" t="s">
        <v>7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J12" s="60" t="s">
        <v>25</v>
      </c>
      <c r="K12" s="61" t="s">
        <v>88</v>
      </c>
      <c r="L12" s="73">
        <f t="shared" si="0"/>
        <v>22.24138061906074</v>
      </c>
      <c r="M12" s="71">
        <f t="shared" si="0"/>
        <v>16.806315627794778</v>
      </c>
      <c r="N12" s="72">
        <f t="shared" si="0"/>
        <v>5.435064991265967</v>
      </c>
    </row>
    <row r="13" spans="2:14" ht="45" customHeight="1">
      <c r="B13" s="21" t="s">
        <v>26</v>
      </c>
      <c r="C13" s="18" t="s">
        <v>8</v>
      </c>
      <c r="D13" s="16">
        <f>E13+F13</f>
        <v>563882981.0570002</v>
      </c>
      <c r="E13" s="3">
        <v>149663073.612</v>
      </c>
      <c r="F13" s="24">
        <v>414219907.4450002</v>
      </c>
      <c r="G13" s="5"/>
      <c r="J13" s="60" t="s">
        <v>26</v>
      </c>
      <c r="K13" s="61" t="s">
        <v>89</v>
      </c>
      <c r="L13" s="73">
        <f t="shared" si="0"/>
        <v>4.4475929174630915</v>
      </c>
      <c r="M13" s="71">
        <f t="shared" si="0"/>
        <v>1.1804584436202412</v>
      </c>
      <c r="N13" s="72">
        <f t="shared" si="0"/>
        <v>3.26713447384285</v>
      </c>
    </row>
    <row r="14" spans="2:14" ht="58.5" customHeight="1">
      <c r="B14" s="21" t="s">
        <v>27</v>
      </c>
      <c r="C14" s="18" t="s">
        <v>9</v>
      </c>
      <c r="D14" s="16">
        <f aca="true" t="shared" si="1" ref="D14:D27">E14+F14</f>
        <v>47858062.324999996</v>
      </c>
      <c r="E14" s="3">
        <v>46143831.205</v>
      </c>
      <c r="F14" s="24">
        <v>1714231.12</v>
      </c>
      <c r="G14" s="5"/>
      <c r="J14" s="60" t="s">
        <v>27</v>
      </c>
      <c r="K14" s="61" t="s">
        <v>90</v>
      </c>
      <c r="L14" s="73">
        <f t="shared" si="0"/>
        <v>0.3774775728133935</v>
      </c>
      <c r="M14" s="71">
        <f t="shared" si="0"/>
        <v>0.3639566785067145</v>
      </c>
      <c r="N14" s="72">
        <f t="shared" si="0"/>
        <v>0.013520894306679083</v>
      </c>
    </row>
    <row r="15" spans="2:14" ht="17.25" customHeight="1">
      <c r="B15" s="21" t="s">
        <v>28</v>
      </c>
      <c r="C15" s="18" t="s">
        <v>10</v>
      </c>
      <c r="D15" s="16">
        <f t="shared" si="1"/>
        <v>64934442.85000002</v>
      </c>
      <c r="E15" s="3">
        <v>57850345.530000016</v>
      </c>
      <c r="F15" s="24">
        <v>7084097.319999999</v>
      </c>
      <c r="G15" s="5"/>
      <c r="J15" s="60" t="s">
        <v>28</v>
      </c>
      <c r="K15" s="61" t="s">
        <v>91</v>
      </c>
      <c r="L15" s="73">
        <f t="shared" si="0"/>
        <v>0.5121664916676717</v>
      </c>
      <c r="M15" s="71">
        <f t="shared" si="0"/>
        <v>0.45629110240163817</v>
      </c>
      <c r="N15" s="72">
        <f t="shared" si="0"/>
        <v>0.05587538926603347</v>
      </c>
    </row>
    <row r="16" spans="2:14" ht="54.75" customHeight="1">
      <c r="B16" s="21" t="s">
        <v>29</v>
      </c>
      <c r="C16" s="18" t="s">
        <v>11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J16" s="60" t="s">
        <v>29</v>
      </c>
      <c r="K16" s="61" t="s">
        <v>92</v>
      </c>
      <c r="L16" s="73">
        <f t="shared" si="0"/>
        <v>41.66211979890372</v>
      </c>
      <c r="M16" s="71">
        <f t="shared" si="0"/>
        <v>18.429822674633385</v>
      </c>
      <c r="N16" s="72">
        <f t="shared" si="0"/>
        <v>23.232297124270332</v>
      </c>
    </row>
    <row r="17" spans="2:14" ht="20.25" customHeight="1">
      <c r="B17" s="21" t="s">
        <v>30</v>
      </c>
      <c r="C17" s="18" t="s">
        <v>12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J17" s="60" t="s">
        <v>30</v>
      </c>
      <c r="K17" s="61" t="s">
        <v>93</v>
      </c>
      <c r="L17" s="73">
        <f t="shared" si="0"/>
        <v>1.503752569812064</v>
      </c>
      <c r="M17" s="71">
        <f t="shared" si="0"/>
        <v>1.3777188070443138</v>
      </c>
      <c r="N17" s="72">
        <f t="shared" si="0"/>
        <v>0.12603376276775</v>
      </c>
    </row>
    <row r="18" spans="2:14" ht="40.5" customHeight="1">
      <c r="B18" s="21" t="s">
        <v>31</v>
      </c>
      <c r="C18" s="18" t="s">
        <v>13</v>
      </c>
      <c r="D18" s="16">
        <f t="shared" si="1"/>
        <v>953835235.2900051</v>
      </c>
      <c r="E18" s="3">
        <v>456112680.5799987</v>
      </c>
      <c r="F18" s="24">
        <v>497722554.7100064</v>
      </c>
      <c r="G18" s="5"/>
      <c r="J18" s="60" t="s">
        <v>31</v>
      </c>
      <c r="K18" s="61" t="s">
        <v>94</v>
      </c>
      <c r="L18" s="73">
        <f t="shared" si="0"/>
        <v>7.523317743958898</v>
      </c>
      <c r="M18" s="71">
        <f t="shared" si="0"/>
        <v>3.597561188865968</v>
      </c>
      <c r="N18" s="72">
        <f t="shared" si="0"/>
        <v>3.9257565550929296</v>
      </c>
    </row>
    <row r="19" spans="2:14" ht="21.75" customHeight="1">
      <c r="B19" s="21" t="s">
        <v>32</v>
      </c>
      <c r="C19" s="18" t="s">
        <v>14</v>
      </c>
      <c r="D19" s="16">
        <f t="shared" si="1"/>
        <v>567394685.1600022</v>
      </c>
      <c r="E19" s="3">
        <v>531153947.91000223</v>
      </c>
      <c r="F19" s="24">
        <v>36240737.24999998</v>
      </c>
      <c r="G19" s="5"/>
      <c r="J19" s="60" t="s">
        <v>32</v>
      </c>
      <c r="K19" s="61" t="s">
        <v>95</v>
      </c>
      <c r="L19" s="73">
        <f t="shared" si="0"/>
        <v>4.4752912712375945</v>
      </c>
      <c r="M19" s="71">
        <f t="shared" si="0"/>
        <v>4.189444647502646</v>
      </c>
      <c r="N19" s="72">
        <f t="shared" si="0"/>
        <v>0.28584662373494724</v>
      </c>
    </row>
    <row r="20" spans="2:14" ht="24" customHeight="1">
      <c r="B20" s="21" t="s">
        <v>33</v>
      </c>
      <c r="C20" s="18" t="s">
        <v>15</v>
      </c>
      <c r="D20" s="16">
        <f t="shared" si="1"/>
        <v>823420600.1600013</v>
      </c>
      <c r="E20" s="3">
        <v>560086680.0300012</v>
      </c>
      <c r="F20" s="24">
        <v>263333920.13000005</v>
      </c>
      <c r="G20" s="5"/>
      <c r="J20" s="60" t="s">
        <v>33</v>
      </c>
      <c r="K20" s="61" t="s">
        <v>96</v>
      </c>
      <c r="L20" s="73">
        <f t="shared" si="0"/>
        <v>6.494680194993563</v>
      </c>
      <c r="M20" s="71">
        <f t="shared" si="0"/>
        <v>4.417649822658937</v>
      </c>
      <c r="N20" s="72">
        <f t="shared" si="0"/>
        <v>2.0770303723346255</v>
      </c>
    </row>
    <row r="21" spans="2:14" ht="24.75" customHeight="1">
      <c r="B21" s="21" t="s">
        <v>34</v>
      </c>
      <c r="C21" s="18" t="s">
        <v>16</v>
      </c>
      <c r="D21" s="16">
        <f t="shared" si="1"/>
        <v>23759639.450000003</v>
      </c>
      <c r="E21" s="3">
        <v>10681655.18</v>
      </c>
      <c r="F21" s="24">
        <v>13077984.270000001</v>
      </c>
      <c r="G21" s="5"/>
      <c r="J21" s="60" t="s">
        <v>34</v>
      </c>
      <c r="K21" s="61" t="s">
        <v>97</v>
      </c>
      <c r="L21" s="73">
        <f t="shared" si="0"/>
        <v>0.187402719516755</v>
      </c>
      <c r="M21" s="71">
        <f t="shared" si="0"/>
        <v>0.08425090935764318</v>
      </c>
      <c r="N21" s="72">
        <f t="shared" si="0"/>
        <v>0.1031518101591118</v>
      </c>
    </row>
    <row r="22" spans="2:14" ht="45" customHeight="1">
      <c r="B22" s="21" t="s">
        <v>35</v>
      </c>
      <c r="C22" s="18" t="s">
        <v>17</v>
      </c>
      <c r="D22" s="16">
        <f t="shared" si="1"/>
        <v>25260690.669999987</v>
      </c>
      <c r="E22" s="3">
        <v>18908249.399999987</v>
      </c>
      <c r="F22" s="24">
        <v>6352441.2700000005</v>
      </c>
      <c r="G22" s="5"/>
      <c r="J22" s="60" t="s">
        <v>35</v>
      </c>
      <c r="K22" s="61" t="s">
        <v>98</v>
      </c>
      <c r="L22" s="73">
        <f t="shared" si="0"/>
        <v>0.19924217025227278</v>
      </c>
      <c r="M22" s="71">
        <f t="shared" si="0"/>
        <v>0.14913767384046092</v>
      </c>
      <c r="N22" s="72">
        <f t="shared" si="0"/>
        <v>0.050104496411811875</v>
      </c>
    </row>
    <row r="23" spans="2:14" ht="45" customHeight="1">
      <c r="B23" s="21" t="s">
        <v>36</v>
      </c>
      <c r="C23" s="18" t="s">
        <v>18</v>
      </c>
      <c r="D23" s="16">
        <f t="shared" si="1"/>
        <v>98425691.21000001</v>
      </c>
      <c r="E23" s="3">
        <v>66087212.110000014</v>
      </c>
      <c r="F23" s="24">
        <v>32338479.099999987</v>
      </c>
      <c r="G23" s="5"/>
      <c r="J23" s="60" t="s">
        <v>36</v>
      </c>
      <c r="K23" s="61" t="s">
        <v>99</v>
      </c>
      <c r="L23" s="73">
        <f t="shared" si="0"/>
        <v>0.7763266880327331</v>
      </c>
      <c r="M23" s="71">
        <f t="shared" si="0"/>
        <v>0.5212588895028297</v>
      </c>
      <c r="N23" s="72">
        <f t="shared" si="0"/>
        <v>0.2550677985299032</v>
      </c>
    </row>
    <row r="24" spans="2:14" ht="15">
      <c r="B24" s="21" t="s">
        <v>37</v>
      </c>
      <c r="C24" s="18" t="s">
        <v>19</v>
      </c>
      <c r="D24" s="16">
        <f t="shared" si="1"/>
        <v>214743513.414001</v>
      </c>
      <c r="E24" s="3">
        <v>182809194.094001</v>
      </c>
      <c r="F24" s="24">
        <v>31934319.320000008</v>
      </c>
      <c r="G24" s="5"/>
      <c r="J24" s="60" t="s">
        <v>37</v>
      </c>
      <c r="K24" s="61" t="s">
        <v>100</v>
      </c>
      <c r="L24" s="73">
        <f t="shared" si="0"/>
        <v>1.6937764774190012</v>
      </c>
      <c r="M24" s="71">
        <f t="shared" si="0"/>
        <v>1.4418964647160117</v>
      </c>
      <c r="N24" s="72">
        <f t="shared" si="0"/>
        <v>0.25188001270298954</v>
      </c>
    </row>
    <row r="25" spans="2:14" ht="40.5" customHeight="1">
      <c r="B25" s="21" t="s">
        <v>38</v>
      </c>
      <c r="C25" s="18" t="s">
        <v>20</v>
      </c>
      <c r="D25" s="16">
        <f t="shared" si="1"/>
        <v>482898718.0090008</v>
      </c>
      <c r="E25" s="3">
        <v>462299507.4910008</v>
      </c>
      <c r="F25" s="24">
        <v>20599210.51800002</v>
      </c>
      <c r="G25" s="5"/>
      <c r="J25" s="60" t="s">
        <v>38</v>
      </c>
      <c r="K25" s="61" t="s">
        <v>101</v>
      </c>
      <c r="L25" s="73">
        <f t="shared" si="0"/>
        <v>3.8088344394485887</v>
      </c>
      <c r="M25" s="71">
        <f t="shared" si="0"/>
        <v>3.646359412035185</v>
      </c>
      <c r="N25" s="72">
        <f t="shared" si="0"/>
        <v>0.16247502741340406</v>
      </c>
    </row>
    <row r="26" spans="2:14" ht="15" customHeight="1">
      <c r="B26" s="21" t="s">
        <v>39</v>
      </c>
      <c r="C26" s="18" t="s">
        <v>21</v>
      </c>
      <c r="D26" s="16">
        <f t="shared" si="1"/>
        <v>161245916.96000004</v>
      </c>
      <c r="E26" s="3">
        <v>137243243.84000003</v>
      </c>
      <c r="F26" s="24">
        <v>24002673.119999997</v>
      </c>
      <c r="G26" s="5"/>
      <c r="J26" s="60" t="s">
        <v>39</v>
      </c>
      <c r="K26" s="61" t="s">
        <v>102</v>
      </c>
      <c r="L26" s="73">
        <f t="shared" si="0"/>
        <v>1.2718174201619399</v>
      </c>
      <c r="M26" s="71">
        <f t="shared" si="0"/>
        <v>1.08249778726828</v>
      </c>
      <c r="N26" s="72">
        <f t="shared" si="0"/>
        <v>0.18931963289365966</v>
      </c>
    </row>
    <row r="27" spans="2:14" ht="27" customHeight="1">
      <c r="B27" s="22" t="s">
        <v>40</v>
      </c>
      <c r="C27" s="19" t="s">
        <v>22</v>
      </c>
      <c r="D27" s="12">
        <f t="shared" si="1"/>
        <v>302920910.5930004</v>
      </c>
      <c r="E27" s="4">
        <v>201585620.34800005</v>
      </c>
      <c r="F27" s="25">
        <v>101335290.24500033</v>
      </c>
      <c r="G27" s="5"/>
      <c r="J27" s="62" t="s">
        <v>40</v>
      </c>
      <c r="K27" s="63" t="s">
        <v>103</v>
      </c>
      <c r="L27" s="74">
        <f t="shared" si="0"/>
        <v>2.3892703659533043</v>
      </c>
      <c r="M27" s="75">
        <f t="shared" si="0"/>
        <v>1.5899943914631798</v>
      </c>
      <c r="N27" s="76">
        <f t="shared" si="0"/>
        <v>0.7992759744901243</v>
      </c>
    </row>
    <row r="28" spans="2:14" ht="6.75" customHeight="1">
      <c r="B28" s="5"/>
      <c r="C28" s="13"/>
      <c r="D28" s="3"/>
      <c r="E28" s="3"/>
      <c r="F28" s="3"/>
      <c r="G28" s="5"/>
      <c r="J28" s="5"/>
      <c r="K28" s="13"/>
      <c r="L28" s="2"/>
      <c r="M28" s="2"/>
      <c r="N28" s="2"/>
    </row>
    <row r="29" spans="2:10" ht="12" customHeight="1">
      <c r="B29" s="23" t="s">
        <v>68</v>
      </c>
      <c r="J29" s="46" t="s">
        <v>68</v>
      </c>
    </row>
    <row r="30" spans="2:10" ht="12" customHeight="1">
      <c r="B30" s="23" t="s">
        <v>42</v>
      </c>
      <c r="J30" s="46" t="s">
        <v>111</v>
      </c>
    </row>
    <row r="31" ht="15">
      <c r="J31" s="50"/>
    </row>
  </sheetData>
  <sheetProtection/>
  <mergeCells count="4">
    <mergeCell ref="B5:C7"/>
    <mergeCell ref="J5:K7"/>
    <mergeCell ref="L5:N5"/>
    <mergeCell ref="D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&amp;CV-2-2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W56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0.71875" style="1" customWidth="1"/>
    <col min="18" max="18" width="9.57421875" style="1" customWidth="1"/>
    <col min="19" max="19" width="35.8515625" style="1" customWidth="1"/>
    <col min="20" max="20" width="13.7109375" style="1" customWidth="1"/>
    <col min="21" max="21" width="13.8515625" style="1" customWidth="1"/>
    <col min="22" max="22" width="12.421875" style="1" customWidth="1"/>
    <col min="23" max="23" width="2.140625" style="1" customWidth="1"/>
    <col min="24" max="24" width="9.421875" style="1" customWidth="1"/>
    <col min="25" max="25" width="1.8515625" style="1" customWidth="1"/>
    <col min="26" max="16384" width="9.140625" style="1" customWidth="1"/>
  </cols>
  <sheetData>
    <row r="1" spans="1:23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</row>
    <row r="2" spans="1:23" ht="15" customHeight="1">
      <c r="A2" s="5"/>
      <c r="B2" s="5" t="s">
        <v>67</v>
      </c>
      <c r="C2" s="6"/>
      <c r="D2" s="6"/>
      <c r="E2" s="6"/>
      <c r="F2" s="6"/>
      <c r="G2" s="5"/>
      <c r="I2" s="5"/>
      <c r="J2" s="6" t="s">
        <v>122</v>
      </c>
      <c r="K2" s="6"/>
      <c r="L2" s="6"/>
      <c r="M2" s="6"/>
      <c r="N2" s="6"/>
      <c r="O2" s="5"/>
      <c r="P2" s="5"/>
      <c r="R2" s="6" t="s">
        <v>112</v>
      </c>
      <c r="S2" s="6"/>
      <c r="T2" s="6"/>
      <c r="U2" s="6"/>
      <c r="V2" s="6"/>
      <c r="W2" s="5"/>
    </row>
    <row r="3" spans="1:23" ht="15" customHeight="1">
      <c r="A3" s="5"/>
      <c r="B3" s="5" t="s">
        <v>119</v>
      </c>
      <c r="C3" s="6"/>
      <c r="D3" s="6"/>
      <c r="E3" s="6"/>
      <c r="F3" s="6"/>
      <c r="G3" s="5"/>
      <c r="I3" s="5"/>
      <c r="J3" s="6" t="s">
        <v>78</v>
      </c>
      <c r="K3" s="6"/>
      <c r="L3" s="6"/>
      <c r="M3" s="6"/>
      <c r="N3" s="6"/>
      <c r="O3" s="5"/>
      <c r="P3" s="5"/>
      <c r="R3" s="6" t="s">
        <v>113</v>
      </c>
      <c r="S3" s="6"/>
      <c r="T3" s="6"/>
      <c r="U3" s="6"/>
      <c r="V3" s="6"/>
      <c r="W3" s="5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64"/>
      <c r="K4" s="64"/>
      <c r="L4" s="64"/>
      <c r="M4" s="64"/>
      <c r="N4" s="64"/>
      <c r="O4" s="5"/>
      <c r="P4" s="5"/>
      <c r="R4" s="5"/>
      <c r="S4" s="6"/>
      <c r="T4" s="6"/>
      <c r="U4" s="6"/>
      <c r="V4" s="6"/>
      <c r="W4" s="5"/>
    </row>
    <row r="5" spans="1:23" ht="15" customHeight="1">
      <c r="A5" s="5"/>
      <c r="B5" s="88" t="s">
        <v>41</v>
      </c>
      <c r="C5" s="89"/>
      <c r="D5" s="85" t="s">
        <v>3</v>
      </c>
      <c r="E5" s="86"/>
      <c r="F5" s="87"/>
      <c r="G5" s="5"/>
      <c r="I5" s="5"/>
      <c r="J5" s="88" t="s">
        <v>82</v>
      </c>
      <c r="K5" s="89"/>
      <c r="L5" s="85" t="s">
        <v>70</v>
      </c>
      <c r="M5" s="86"/>
      <c r="N5" s="87"/>
      <c r="O5" s="5"/>
      <c r="P5" s="5"/>
      <c r="R5" s="88" t="s">
        <v>82</v>
      </c>
      <c r="S5" s="89"/>
      <c r="T5" s="85" t="s">
        <v>70</v>
      </c>
      <c r="U5" s="86"/>
      <c r="V5" s="87"/>
      <c r="W5" s="5"/>
    </row>
    <row r="6" spans="1:23" ht="29.25" customHeight="1">
      <c r="A6" s="5"/>
      <c r="B6" s="90"/>
      <c r="C6" s="91"/>
      <c r="D6" s="10" t="s">
        <v>4</v>
      </c>
      <c r="E6" s="8" t="s">
        <v>0</v>
      </c>
      <c r="F6" s="9" t="s">
        <v>1</v>
      </c>
      <c r="G6" s="5"/>
      <c r="I6" s="5"/>
      <c r="J6" s="90"/>
      <c r="K6" s="91"/>
      <c r="L6" s="7" t="s">
        <v>83</v>
      </c>
      <c r="M6" s="8" t="s">
        <v>0</v>
      </c>
      <c r="N6" s="9" t="s">
        <v>1</v>
      </c>
      <c r="O6" s="5"/>
      <c r="P6" s="5"/>
      <c r="R6" s="90"/>
      <c r="S6" s="91"/>
      <c r="T6" s="10" t="s">
        <v>83</v>
      </c>
      <c r="U6" s="8" t="s">
        <v>0</v>
      </c>
      <c r="V6" s="9" t="s">
        <v>1</v>
      </c>
      <c r="W6" s="5"/>
    </row>
    <row r="7" spans="1:23" ht="15" customHeight="1">
      <c r="A7" s="5"/>
      <c r="B7" s="92"/>
      <c r="C7" s="93"/>
      <c r="D7" s="11"/>
      <c r="E7" s="14" t="s">
        <v>84</v>
      </c>
      <c r="F7" s="15"/>
      <c r="G7" s="5"/>
      <c r="I7" s="5"/>
      <c r="J7" s="92"/>
      <c r="K7" s="93"/>
      <c r="L7" s="14"/>
      <c r="M7" s="14" t="s">
        <v>133</v>
      </c>
      <c r="N7" s="15"/>
      <c r="O7" s="5"/>
      <c r="P7" s="5"/>
      <c r="R7" s="92"/>
      <c r="S7" s="93"/>
      <c r="T7" s="11"/>
      <c r="U7" s="14" t="s">
        <v>106</v>
      </c>
      <c r="V7" s="15"/>
      <c r="W7" s="5"/>
    </row>
    <row r="8" spans="1:23" ht="6.75" customHeight="1">
      <c r="A8" s="5"/>
      <c r="B8" s="20"/>
      <c r="C8" s="17"/>
      <c r="D8" s="16"/>
      <c r="E8" s="3"/>
      <c r="F8" s="24"/>
      <c r="G8" s="5"/>
      <c r="I8" s="5"/>
      <c r="J8" s="58"/>
      <c r="K8" s="59"/>
      <c r="L8" s="30"/>
      <c r="M8" s="31"/>
      <c r="N8" s="32"/>
      <c r="O8" s="5"/>
      <c r="P8" s="5"/>
      <c r="R8" s="58"/>
      <c r="S8" s="59"/>
      <c r="T8" s="16"/>
      <c r="U8" s="3"/>
      <c r="V8" s="24"/>
      <c r="W8" s="5"/>
    </row>
    <row r="9" spans="1:23" ht="15">
      <c r="A9" s="5"/>
      <c r="B9" s="21" t="s">
        <v>23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I9" s="5"/>
      <c r="J9" s="60" t="s">
        <v>86</v>
      </c>
      <c r="K9" s="61"/>
      <c r="L9" s="33">
        <f>M9+N9</f>
        <v>496261</v>
      </c>
      <c r="M9" s="33">
        <f>SUM(M11:M27)</f>
        <v>169537</v>
      </c>
      <c r="N9" s="34">
        <f>SUM(N11:N27)</f>
        <v>326724</v>
      </c>
      <c r="O9" s="5"/>
      <c r="P9" s="5"/>
      <c r="R9" s="60" t="s">
        <v>86</v>
      </c>
      <c r="S9" s="65"/>
      <c r="T9" s="16">
        <f>D9/L9</f>
        <v>25547.81782951857</v>
      </c>
      <c r="U9" s="3">
        <f>E9/M9</f>
        <v>44688.15927856878</v>
      </c>
      <c r="V9" s="24">
        <f>F9/N9</f>
        <v>15615.899549111793</v>
      </c>
      <c r="W9" s="5"/>
    </row>
    <row r="10" spans="1:23" ht="6" customHeight="1">
      <c r="A10" s="5"/>
      <c r="B10" s="21"/>
      <c r="C10" s="18"/>
      <c r="D10" s="16"/>
      <c r="E10" s="3"/>
      <c r="F10" s="24"/>
      <c r="G10" s="5"/>
      <c r="I10" s="5"/>
      <c r="J10" s="60"/>
      <c r="K10" s="61"/>
      <c r="L10" s="33"/>
      <c r="M10" s="33"/>
      <c r="N10" s="34"/>
      <c r="O10" s="5"/>
      <c r="P10" s="5"/>
      <c r="R10" s="60"/>
      <c r="S10" s="61"/>
      <c r="T10" s="16"/>
      <c r="U10" s="3"/>
      <c r="V10" s="24"/>
      <c r="W10" s="5"/>
    </row>
    <row r="11" spans="1:23" ht="21.75" customHeight="1">
      <c r="A11" s="5"/>
      <c r="B11" s="21" t="s">
        <v>24</v>
      </c>
      <c r="C11" s="18" t="s">
        <v>6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I11" s="5"/>
      <c r="J11" s="60" t="s">
        <v>24</v>
      </c>
      <c r="K11" s="61" t="s">
        <v>87</v>
      </c>
      <c r="L11" s="66">
        <f aca="true" t="shared" si="0" ref="L11:L27">M11+N11</f>
        <v>161</v>
      </c>
      <c r="M11" s="66">
        <v>122</v>
      </c>
      <c r="N11" s="67">
        <v>39</v>
      </c>
      <c r="O11" s="5"/>
      <c r="P11" s="5"/>
      <c r="R11" s="60" t="s">
        <v>24</v>
      </c>
      <c r="S11" s="61" t="s">
        <v>87</v>
      </c>
      <c r="T11" s="16">
        <f aca="true" t="shared" si="1" ref="T11:T27">D11/L11</f>
        <v>342986.1922981367</v>
      </c>
      <c r="U11" s="3">
        <f aca="true" t="shared" si="2" ref="U11:U27">E11/M11</f>
        <v>439551.0013114755</v>
      </c>
      <c r="V11" s="24">
        <f aca="true" t="shared" si="3" ref="V11:V27">F11/N11</f>
        <v>40911.66153846154</v>
      </c>
      <c r="W11" s="5"/>
    </row>
    <row r="12" spans="1:23" ht="20.25" customHeight="1">
      <c r="A12" s="5"/>
      <c r="B12" s="21" t="s">
        <v>25</v>
      </c>
      <c r="C12" s="18" t="s">
        <v>7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I12" s="5"/>
      <c r="J12" s="60" t="s">
        <v>25</v>
      </c>
      <c r="K12" s="61" t="s">
        <v>88</v>
      </c>
      <c r="L12" s="66">
        <f t="shared" si="0"/>
        <v>70886</v>
      </c>
      <c r="M12" s="66">
        <v>38903</v>
      </c>
      <c r="N12" s="67">
        <v>31983</v>
      </c>
      <c r="O12" s="5"/>
      <c r="P12" s="5"/>
      <c r="R12" s="60" t="s">
        <v>25</v>
      </c>
      <c r="S12" s="61" t="s">
        <v>88</v>
      </c>
      <c r="T12" s="16">
        <f t="shared" si="1"/>
        <v>39780.0412346966</v>
      </c>
      <c r="U12" s="3">
        <f t="shared" si="2"/>
        <v>54771.34165644562</v>
      </c>
      <c r="V12" s="24">
        <f t="shared" si="3"/>
        <v>21545.148938561077</v>
      </c>
      <c r="W12" s="5"/>
    </row>
    <row r="13" spans="1:23" ht="36" customHeight="1">
      <c r="A13" s="5"/>
      <c r="B13" s="21" t="s">
        <v>26</v>
      </c>
      <c r="C13" s="18" t="s">
        <v>8</v>
      </c>
      <c r="D13" s="16">
        <f>E13+F13</f>
        <v>563882981.0570002</v>
      </c>
      <c r="E13" s="3">
        <v>149663073.612</v>
      </c>
      <c r="F13" s="24">
        <v>414219907.4450002</v>
      </c>
      <c r="G13" s="5"/>
      <c r="I13" s="5"/>
      <c r="J13" s="60" t="s">
        <v>26</v>
      </c>
      <c r="K13" s="61" t="s">
        <v>89</v>
      </c>
      <c r="L13" s="66">
        <f t="shared" si="0"/>
        <v>4512</v>
      </c>
      <c r="M13" s="66">
        <v>3785</v>
      </c>
      <c r="N13" s="67">
        <v>727</v>
      </c>
      <c r="O13" s="5"/>
      <c r="P13" s="5"/>
      <c r="R13" s="60" t="s">
        <v>26</v>
      </c>
      <c r="S13" s="61" t="s">
        <v>89</v>
      </c>
      <c r="T13" s="16">
        <f t="shared" si="1"/>
        <v>124974.06495057627</v>
      </c>
      <c r="U13" s="3">
        <f t="shared" si="2"/>
        <v>39541.10267159841</v>
      </c>
      <c r="V13" s="24">
        <f t="shared" si="3"/>
        <v>569766.0350000003</v>
      </c>
      <c r="W13" s="5"/>
    </row>
    <row r="14" spans="1:23" ht="47.25" customHeight="1">
      <c r="A14" s="5"/>
      <c r="B14" s="21" t="s">
        <v>27</v>
      </c>
      <c r="C14" s="18" t="s">
        <v>9</v>
      </c>
      <c r="D14" s="16">
        <f aca="true" t="shared" si="4" ref="D14:D27">E14+F14</f>
        <v>47858062.324999996</v>
      </c>
      <c r="E14" s="3">
        <v>46143831.205</v>
      </c>
      <c r="F14" s="24">
        <v>1714231.12</v>
      </c>
      <c r="G14" s="5"/>
      <c r="I14" s="5"/>
      <c r="J14" s="60" t="s">
        <v>27</v>
      </c>
      <c r="K14" s="61" t="s">
        <v>90</v>
      </c>
      <c r="L14" s="66">
        <f t="shared" si="0"/>
        <v>431</v>
      </c>
      <c r="M14" s="66">
        <v>314</v>
      </c>
      <c r="N14" s="67">
        <v>117</v>
      </c>
      <c r="O14" s="5"/>
      <c r="P14" s="5"/>
      <c r="R14" s="60" t="s">
        <v>27</v>
      </c>
      <c r="S14" s="61" t="s">
        <v>90</v>
      </c>
      <c r="T14" s="16">
        <f t="shared" si="1"/>
        <v>111039.58776102087</v>
      </c>
      <c r="U14" s="3">
        <f t="shared" si="2"/>
        <v>146954.8764490446</v>
      </c>
      <c r="V14" s="24">
        <f t="shared" si="3"/>
        <v>14651.548034188036</v>
      </c>
      <c r="W14" s="5"/>
    </row>
    <row r="15" spans="1:23" ht="16.5" customHeight="1">
      <c r="A15" s="5"/>
      <c r="B15" s="21" t="s">
        <v>28</v>
      </c>
      <c r="C15" s="18" t="s">
        <v>10</v>
      </c>
      <c r="D15" s="16">
        <f t="shared" si="4"/>
        <v>64934442.85000002</v>
      </c>
      <c r="E15" s="3">
        <v>57850345.530000016</v>
      </c>
      <c r="F15" s="24">
        <v>7084097.319999999</v>
      </c>
      <c r="G15" s="5"/>
      <c r="I15" s="5"/>
      <c r="J15" s="60" t="s">
        <v>28</v>
      </c>
      <c r="K15" s="61" t="s">
        <v>91</v>
      </c>
      <c r="L15" s="66">
        <f t="shared" si="0"/>
        <v>152</v>
      </c>
      <c r="M15" s="66">
        <v>121</v>
      </c>
      <c r="N15" s="67">
        <v>31</v>
      </c>
      <c r="O15" s="5"/>
      <c r="P15" s="5"/>
      <c r="R15" s="60" t="s">
        <v>28</v>
      </c>
      <c r="S15" s="61" t="s">
        <v>91</v>
      </c>
      <c r="T15" s="16">
        <f t="shared" si="1"/>
        <v>427200.2819078948</v>
      </c>
      <c r="U15" s="3">
        <f t="shared" si="2"/>
        <v>478102.02917355386</v>
      </c>
      <c r="V15" s="24">
        <f t="shared" si="3"/>
        <v>228519.26838709676</v>
      </c>
      <c r="W15" s="5"/>
    </row>
    <row r="16" spans="1:23" ht="46.5" customHeight="1">
      <c r="A16" s="5"/>
      <c r="B16" s="21" t="s">
        <v>29</v>
      </c>
      <c r="C16" s="18" t="s">
        <v>11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I16" s="5"/>
      <c r="J16" s="60" t="s">
        <v>29</v>
      </c>
      <c r="K16" s="61" t="s">
        <v>92</v>
      </c>
      <c r="L16" s="66">
        <f t="shared" si="0"/>
        <v>290358</v>
      </c>
      <c r="M16" s="66">
        <v>72949</v>
      </c>
      <c r="N16" s="67">
        <v>217409</v>
      </c>
      <c r="O16" s="5"/>
      <c r="P16" s="5"/>
      <c r="R16" s="60" t="s">
        <v>29</v>
      </c>
      <c r="S16" s="61" t="s">
        <v>92</v>
      </c>
      <c r="T16" s="16">
        <f t="shared" si="1"/>
        <v>18191.626224157775</v>
      </c>
      <c r="U16" s="3">
        <f t="shared" si="2"/>
        <v>32030.65139330228</v>
      </c>
      <c r="V16" s="24">
        <f t="shared" si="3"/>
        <v>13548.106190194496</v>
      </c>
      <c r="W16" s="5"/>
    </row>
    <row r="17" spans="1:23" ht="20.25" customHeight="1">
      <c r="A17" s="5"/>
      <c r="B17" s="21" t="s">
        <v>30</v>
      </c>
      <c r="C17" s="18" t="s">
        <v>12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I17" s="5"/>
      <c r="J17" s="60" t="s">
        <v>30</v>
      </c>
      <c r="K17" s="61" t="s">
        <v>93</v>
      </c>
      <c r="L17" s="66">
        <f t="shared" si="0"/>
        <v>1300</v>
      </c>
      <c r="M17" s="66">
        <v>991</v>
      </c>
      <c r="N17" s="67">
        <v>309</v>
      </c>
      <c r="O17" s="5"/>
      <c r="P17" s="5"/>
      <c r="R17" s="60" t="s">
        <v>30</v>
      </c>
      <c r="S17" s="61" t="s">
        <v>93</v>
      </c>
      <c r="T17" s="16">
        <f t="shared" si="1"/>
        <v>146655.03817692312</v>
      </c>
      <c r="U17" s="3">
        <f t="shared" si="2"/>
        <v>176258.83266397586</v>
      </c>
      <c r="V17" s="24">
        <f t="shared" si="3"/>
        <v>51712.12446601938</v>
      </c>
      <c r="W17" s="5"/>
    </row>
    <row r="18" spans="1:23" ht="40.5" customHeight="1">
      <c r="A18" s="5"/>
      <c r="B18" s="21" t="s">
        <v>31</v>
      </c>
      <c r="C18" s="18" t="s">
        <v>13</v>
      </c>
      <c r="D18" s="16">
        <f t="shared" si="4"/>
        <v>953835235.2900051</v>
      </c>
      <c r="E18" s="3">
        <v>456112680.5799987</v>
      </c>
      <c r="F18" s="24">
        <v>497722554.7100064</v>
      </c>
      <c r="G18" s="5"/>
      <c r="I18" s="5"/>
      <c r="J18" s="60" t="s">
        <v>31</v>
      </c>
      <c r="K18" s="61" t="s">
        <v>94</v>
      </c>
      <c r="L18" s="66">
        <f t="shared" si="0"/>
        <v>69350</v>
      </c>
      <c r="M18" s="66">
        <v>14428</v>
      </c>
      <c r="N18" s="67">
        <v>54922</v>
      </c>
      <c r="O18" s="5"/>
      <c r="P18" s="5"/>
      <c r="R18" s="60" t="s">
        <v>31</v>
      </c>
      <c r="S18" s="61" t="s">
        <v>94</v>
      </c>
      <c r="T18" s="16">
        <f t="shared" si="1"/>
        <v>13753.932736697983</v>
      </c>
      <c r="U18" s="3">
        <f t="shared" si="2"/>
        <v>31613.021942057017</v>
      </c>
      <c r="V18" s="24">
        <f t="shared" si="3"/>
        <v>9062.353059065701</v>
      </c>
      <c r="W18" s="5"/>
    </row>
    <row r="19" spans="1:23" ht="21.75" customHeight="1">
      <c r="A19" s="5"/>
      <c r="B19" s="21" t="s">
        <v>32</v>
      </c>
      <c r="C19" s="18" t="s">
        <v>14</v>
      </c>
      <c r="D19" s="16">
        <f t="shared" si="4"/>
        <v>567394685.1600022</v>
      </c>
      <c r="E19" s="3">
        <v>531153947.91000223</v>
      </c>
      <c r="F19" s="24">
        <v>36240737.24999998</v>
      </c>
      <c r="G19" s="5"/>
      <c r="I19" s="5"/>
      <c r="J19" s="60" t="s">
        <v>32</v>
      </c>
      <c r="K19" s="61" t="s">
        <v>95</v>
      </c>
      <c r="L19" s="66">
        <f t="shared" si="0"/>
        <v>2207</v>
      </c>
      <c r="M19" s="66">
        <v>1543</v>
      </c>
      <c r="N19" s="67">
        <v>664</v>
      </c>
      <c r="O19" s="5"/>
      <c r="P19" s="5"/>
      <c r="R19" s="60" t="s">
        <v>32</v>
      </c>
      <c r="S19" s="61" t="s">
        <v>95</v>
      </c>
      <c r="T19" s="16">
        <f t="shared" si="1"/>
        <v>257088.66568192217</v>
      </c>
      <c r="U19" s="3">
        <f t="shared" si="2"/>
        <v>344234.5741477655</v>
      </c>
      <c r="V19" s="24">
        <f t="shared" si="3"/>
        <v>54579.423569277074</v>
      </c>
      <c r="W19" s="5"/>
    </row>
    <row r="20" spans="1:23" ht="24" customHeight="1">
      <c r="A20" s="5"/>
      <c r="B20" s="21" t="s">
        <v>33</v>
      </c>
      <c r="C20" s="18" t="s">
        <v>15</v>
      </c>
      <c r="D20" s="16">
        <f t="shared" si="4"/>
        <v>823420600.1600013</v>
      </c>
      <c r="E20" s="3">
        <v>560086680.0300012</v>
      </c>
      <c r="F20" s="24">
        <v>263333920.13000005</v>
      </c>
      <c r="G20" s="5"/>
      <c r="I20" s="5"/>
      <c r="J20" s="60" t="s">
        <v>33</v>
      </c>
      <c r="K20" s="61" t="s">
        <v>96</v>
      </c>
      <c r="L20" s="66">
        <f t="shared" si="0"/>
        <v>2610</v>
      </c>
      <c r="M20" s="66">
        <v>791</v>
      </c>
      <c r="N20" s="67">
        <v>1819</v>
      </c>
      <c r="O20" s="5"/>
      <c r="P20" s="5"/>
      <c r="R20" s="60" t="s">
        <v>33</v>
      </c>
      <c r="S20" s="61" t="s">
        <v>96</v>
      </c>
      <c r="T20" s="16">
        <f t="shared" si="1"/>
        <v>315486.8199846748</v>
      </c>
      <c r="U20" s="3">
        <f t="shared" si="2"/>
        <v>708074.1846144137</v>
      </c>
      <c r="V20" s="24">
        <f t="shared" si="3"/>
        <v>144768.51024189117</v>
      </c>
      <c r="W20" s="5"/>
    </row>
    <row r="21" spans="1:23" ht="24.75" customHeight="1">
      <c r="A21" s="5"/>
      <c r="B21" s="21" t="s">
        <v>34</v>
      </c>
      <c r="C21" s="18" t="s">
        <v>16</v>
      </c>
      <c r="D21" s="16">
        <f t="shared" si="4"/>
        <v>23759639.450000003</v>
      </c>
      <c r="E21" s="3">
        <v>10681655.18</v>
      </c>
      <c r="F21" s="24">
        <v>13077984.270000001</v>
      </c>
      <c r="G21" s="5"/>
      <c r="I21" s="5"/>
      <c r="J21" s="60" t="s">
        <v>34</v>
      </c>
      <c r="K21" s="61" t="s">
        <v>97</v>
      </c>
      <c r="L21" s="66">
        <f t="shared" si="0"/>
        <v>96</v>
      </c>
      <c r="M21" s="66">
        <v>59</v>
      </c>
      <c r="N21" s="67">
        <v>37</v>
      </c>
      <c r="O21" s="5"/>
      <c r="P21" s="5"/>
      <c r="R21" s="60" t="s">
        <v>34</v>
      </c>
      <c r="S21" s="61" t="s">
        <v>97</v>
      </c>
      <c r="T21" s="16">
        <f t="shared" si="1"/>
        <v>247496.24427083335</v>
      </c>
      <c r="U21" s="3">
        <f t="shared" si="2"/>
        <v>181045.00305084744</v>
      </c>
      <c r="V21" s="24">
        <f t="shared" si="3"/>
        <v>353459.03432432434</v>
      </c>
      <c r="W21" s="5"/>
    </row>
    <row r="22" spans="1:23" ht="36" customHeight="1">
      <c r="A22" s="5"/>
      <c r="B22" s="21" t="s">
        <v>35</v>
      </c>
      <c r="C22" s="18" t="s">
        <v>17</v>
      </c>
      <c r="D22" s="16">
        <f t="shared" si="4"/>
        <v>25260690.669999987</v>
      </c>
      <c r="E22" s="3">
        <v>18908249.399999987</v>
      </c>
      <c r="F22" s="24">
        <v>6352441.2700000005</v>
      </c>
      <c r="G22" s="5"/>
      <c r="I22" s="5"/>
      <c r="J22" s="60" t="s">
        <v>35</v>
      </c>
      <c r="K22" s="61" t="s">
        <v>98</v>
      </c>
      <c r="L22" s="66">
        <f t="shared" si="0"/>
        <v>913</v>
      </c>
      <c r="M22" s="66">
        <v>621</v>
      </c>
      <c r="N22" s="67">
        <v>292</v>
      </c>
      <c r="O22" s="5"/>
      <c r="P22" s="5"/>
      <c r="R22" s="60" t="s">
        <v>35</v>
      </c>
      <c r="S22" s="61" t="s">
        <v>98</v>
      </c>
      <c r="T22" s="16">
        <f t="shared" si="1"/>
        <v>27667.788247535584</v>
      </c>
      <c r="U22" s="3">
        <f t="shared" si="2"/>
        <v>30448.066666666648</v>
      </c>
      <c r="V22" s="24">
        <f t="shared" si="3"/>
        <v>21754.935856164386</v>
      </c>
      <c r="W22" s="5"/>
    </row>
    <row r="23" spans="1:23" ht="36.75" customHeight="1">
      <c r="A23" s="5"/>
      <c r="B23" s="21" t="s">
        <v>36</v>
      </c>
      <c r="C23" s="18" t="s">
        <v>18</v>
      </c>
      <c r="D23" s="16">
        <f t="shared" si="4"/>
        <v>98425691.21000001</v>
      </c>
      <c r="E23" s="3">
        <v>66087212.110000014</v>
      </c>
      <c r="F23" s="24">
        <v>32338479.099999987</v>
      </c>
      <c r="G23" s="5"/>
      <c r="I23" s="5"/>
      <c r="J23" s="60" t="s">
        <v>36</v>
      </c>
      <c r="K23" s="61" t="s">
        <v>99</v>
      </c>
      <c r="L23" s="66">
        <f t="shared" si="0"/>
        <v>5709</v>
      </c>
      <c r="M23" s="66">
        <v>3722</v>
      </c>
      <c r="N23" s="67">
        <v>1987</v>
      </c>
      <c r="O23" s="5"/>
      <c r="P23" s="5"/>
      <c r="R23" s="60" t="s">
        <v>36</v>
      </c>
      <c r="S23" s="61" t="s">
        <v>99</v>
      </c>
      <c r="T23" s="16">
        <f t="shared" si="1"/>
        <v>17240.44337186898</v>
      </c>
      <c r="U23" s="3">
        <f t="shared" si="2"/>
        <v>17755.833452444927</v>
      </c>
      <c r="V23" s="24">
        <f t="shared" si="3"/>
        <v>16275.027226975333</v>
      </c>
      <c r="W23" s="5"/>
    </row>
    <row r="24" spans="1:23" ht="27.75" customHeight="1">
      <c r="A24" s="5"/>
      <c r="B24" s="21" t="s">
        <v>37</v>
      </c>
      <c r="C24" s="18" t="s">
        <v>19</v>
      </c>
      <c r="D24" s="16">
        <f t="shared" si="4"/>
        <v>214743513.414001</v>
      </c>
      <c r="E24" s="3">
        <v>182809194.094001</v>
      </c>
      <c r="F24" s="24">
        <v>31934319.320000008</v>
      </c>
      <c r="G24" s="5"/>
      <c r="I24" s="5"/>
      <c r="J24" s="60" t="s">
        <v>37</v>
      </c>
      <c r="K24" s="61" t="s">
        <v>100</v>
      </c>
      <c r="L24" s="66">
        <f t="shared" si="0"/>
        <v>9281</v>
      </c>
      <c r="M24" s="66">
        <v>8022</v>
      </c>
      <c r="N24" s="67">
        <v>1259</v>
      </c>
      <c r="O24" s="5"/>
      <c r="P24" s="5"/>
      <c r="R24" s="60" t="s">
        <v>37</v>
      </c>
      <c r="S24" s="61" t="s">
        <v>100</v>
      </c>
      <c r="T24" s="16">
        <f t="shared" si="1"/>
        <v>23137.971491649714</v>
      </c>
      <c r="U24" s="3">
        <f t="shared" si="2"/>
        <v>22788.480939167413</v>
      </c>
      <c r="V24" s="24">
        <f t="shared" si="3"/>
        <v>25364.828689436068</v>
      </c>
      <c r="W24" s="5"/>
    </row>
    <row r="25" spans="1:23" ht="30">
      <c r="A25" s="5"/>
      <c r="B25" s="21" t="s">
        <v>38</v>
      </c>
      <c r="C25" s="18" t="s">
        <v>20</v>
      </c>
      <c r="D25" s="16">
        <f t="shared" si="4"/>
        <v>482898718.0090008</v>
      </c>
      <c r="E25" s="3">
        <v>462299507.4910008</v>
      </c>
      <c r="F25" s="24">
        <v>20599210.51800002</v>
      </c>
      <c r="G25" s="5"/>
      <c r="I25" s="5"/>
      <c r="J25" s="60" t="s">
        <v>38</v>
      </c>
      <c r="K25" s="61" t="s">
        <v>101</v>
      </c>
      <c r="L25" s="66">
        <f t="shared" si="0"/>
        <v>4678</v>
      </c>
      <c r="M25" s="66">
        <v>3710</v>
      </c>
      <c r="N25" s="67">
        <v>968</v>
      </c>
      <c r="O25" s="5"/>
      <c r="P25" s="5"/>
      <c r="R25" s="60" t="s">
        <v>38</v>
      </c>
      <c r="S25" s="61" t="s">
        <v>101</v>
      </c>
      <c r="T25" s="16">
        <f t="shared" si="1"/>
        <v>103227.60111351022</v>
      </c>
      <c r="U25" s="3">
        <f t="shared" si="2"/>
        <v>124609.03166873337</v>
      </c>
      <c r="V25" s="24">
        <f t="shared" si="3"/>
        <v>21280.1761549587</v>
      </c>
      <c r="W25" s="5"/>
    </row>
    <row r="26" spans="1:23" ht="15" customHeight="1">
      <c r="A26" s="5"/>
      <c r="B26" s="21" t="s">
        <v>39</v>
      </c>
      <c r="C26" s="18" t="s">
        <v>21</v>
      </c>
      <c r="D26" s="16">
        <f t="shared" si="4"/>
        <v>161245916.96000004</v>
      </c>
      <c r="E26" s="3">
        <v>137243243.84000003</v>
      </c>
      <c r="F26" s="24">
        <v>24002673.119999997</v>
      </c>
      <c r="G26" s="5"/>
      <c r="I26" s="5"/>
      <c r="J26" s="60" t="s">
        <v>39</v>
      </c>
      <c r="K26" s="61" t="s">
        <v>102</v>
      </c>
      <c r="L26" s="66">
        <f t="shared" si="0"/>
        <v>1732</v>
      </c>
      <c r="M26" s="66">
        <v>1065</v>
      </c>
      <c r="N26" s="67">
        <v>667</v>
      </c>
      <c r="O26" s="5"/>
      <c r="P26" s="5"/>
      <c r="R26" s="60" t="s">
        <v>39</v>
      </c>
      <c r="S26" s="61" t="s">
        <v>102</v>
      </c>
      <c r="T26" s="16">
        <f t="shared" si="1"/>
        <v>93098.10448036954</v>
      </c>
      <c r="U26" s="3">
        <f t="shared" si="2"/>
        <v>128866.89562441318</v>
      </c>
      <c r="V26" s="24">
        <f t="shared" si="3"/>
        <v>35986.01667166416</v>
      </c>
      <c r="W26" s="5"/>
    </row>
    <row r="27" spans="1:23" ht="27" customHeight="1">
      <c r="A27" s="5"/>
      <c r="B27" s="22" t="s">
        <v>40</v>
      </c>
      <c r="C27" s="19" t="s">
        <v>22</v>
      </c>
      <c r="D27" s="12">
        <f t="shared" si="4"/>
        <v>302920910.5930004</v>
      </c>
      <c r="E27" s="4">
        <v>201585620.34800005</v>
      </c>
      <c r="F27" s="25">
        <v>101335290.24500033</v>
      </c>
      <c r="G27" s="5"/>
      <c r="I27" s="5"/>
      <c r="J27" s="62" t="s">
        <v>40</v>
      </c>
      <c r="K27" s="63" t="s">
        <v>103</v>
      </c>
      <c r="L27" s="68">
        <f t="shared" si="0"/>
        <v>31885</v>
      </c>
      <c r="M27" s="68">
        <v>18391</v>
      </c>
      <c r="N27" s="69">
        <v>13494</v>
      </c>
      <c r="O27" s="5"/>
      <c r="P27" s="5"/>
      <c r="R27" s="62" t="s">
        <v>40</v>
      </c>
      <c r="S27" s="63" t="s">
        <v>103</v>
      </c>
      <c r="T27" s="12">
        <f t="shared" si="1"/>
        <v>9500.420592535687</v>
      </c>
      <c r="U27" s="4">
        <f t="shared" si="2"/>
        <v>10961.101644717528</v>
      </c>
      <c r="V27" s="25">
        <f t="shared" si="3"/>
        <v>7509.655420557309</v>
      </c>
      <c r="W27" s="5"/>
    </row>
    <row r="28" spans="1:23" ht="3" customHeight="1">
      <c r="A28" s="5"/>
      <c r="B28" s="5"/>
      <c r="C28" s="13"/>
      <c r="D28" s="3"/>
      <c r="E28" s="3"/>
      <c r="F28" s="3"/>
      <c r="G28" s="5"/>
      <c r="I28" s="5"/>
      <c r="J28" s="64"/>
      <c r="K28" s="65"/>
      <c r="L28" s="66"/>
      <c r="M28" s="66"/>
      <c r="N28" s="66"/>
      <c r="O28" s="5"/>
      <c r="P28" s="5"/>
      <c r="R28" s="40"/>
      <c r="S28" s="13"/>
      <c r="T28" s="3"/>
      <c r="U28" s="3"/>
      <c r="V28" s="3"/>
      <c r="W28" s="5"/>
    </row>
    <row r="29" spans="1:23" ht="12" customHeight="1">
      <c r="A29" s="5"/>
      <c r="B29" s="23" t="s">
        <v>68</v>
      </c>
      <c r="C29" s="13"/>
      <c r="D29" s="3"/>
      <c r="E29" s="3"/>
      <c r="F29" s="3"/>
      <c r="G29" s="5"/>
      <c r="I29" s="5"/>
      <c r="J29" s="50" t="s">
        <v>130</v>
      </c>
      <c r="K29" s="65"/>
      <c r="L29" s="66"/>
      <c r="M29" s="66"/>
      <c r="N29" s="66"/>
      <c r="O29" s="5"/>
      <c r="P29" s="5"/>
      <c r="R29" s="50" t="s">
        <v>105</v>
      </c>
      <c r="S29" s="13"/>
      <c r="T29" s="3"/>
      <c r="U29" s="3"/>
      <c r="V29" s="3"/>
      <c r="W29" s="5"/>
    </row>
    <row r="30" spans="1:23" ht="12" customHeight="1">
      <c r="A30" s="5"/>
      <c r="B30" s="23" t="s">
        <v>42</v>
      </c>
      <c r="C30" s="13"/>
      <c r="D30" s="3"/>
      <c r="E30" s="3"/>
      <c r="F30" s="3"/>
      <c r="G30" s="5"/>
      <c r="I30" s="5"/>
      <c r="J30" s="50" t="s">
        <v>120</v>
      </c>
      <c r="K30" s="65"/>
      <c r="L30" s="66"/>
      <c r="M30" s="66"/>
      <c r="N30" s="66"/>
      <c r="O30" s="5"/>
      <c r="P30" s="5"/>
      <c r="R30" s="50" t="s">
        <v>114</v>
      </c>
      <c r="S30" s="13"/>
      <c r="T30" s="3"/>
      <c r="U30" s="3"/>
      <c r="V30" s="3"/>
      <c r="W30" s="5"/>
    </row>
    <row r="31" spans="1:23" ht="12" customHeight="1">
      <c r="A31" s="5"/>
      <c r="B31" s="5"/>
      <c r="C31" s="13"/>
      <c r="D31" s="3"/>
      <c r="E31" s="3"/>
      <c r="F31" s="3"/>
      <c r="G31" s="5"/>
      <c r="I31" s="5"/>
      <c r="J31" s="46" t="s">
        <v>68</v>
      </c>
      <c r="K31" s="65"/>
      <c r="L31" s="66"/>
      <c r="M31" s="66"/>
      <c r="N31" s="66"/>
      <c r="O31" s="5"/>
      <c r="P31" s="5"/>
      <c r="R31" s="50" t="s">
        <v>129</v>
      </c>
      <c r="S31" s="13"/>
      <c r="T31" s="3"/>
      <c r="U31" s="3"/>
      <c r="V31" s="3"/>
      <c r="W31" s="5"/>
    </row>
    <row r="32" spans="1:23" ht="12" customHeight="1">
      <c r="A32" s="5"/>
      <c r="G32" s="5"/>
      <c r="I32" s="5"/>
      <c r="J32" s="46" t="s">
        <v>111</v>
      </c>
      <c r="K32" s="70"/>
      <c r="O32" s="5"/>
      <c r="P32" s="5"/>
      <c r="R32" s="50" t="s">
        <v>121</v>
      </c>
      <c r="S32" s="13"/>
      <c r="T32" s="3"/>
      <c r="U32" s="3"/>
      <c r="V32" s="3"/>
      <c r="W32" s="5"/>
    </row>
    <row r="33" spans="1:23" ht="12" customHeight="1">
      <c r="A33" s="5"/>
      <c r="G33" s="5"/>
      <c r="I33" s="5"/>
      <c r="O33" s="5"/>
      <c r="P33" s="5"/>
      <c r="R33" s="46" t="s">
        <v>68</v>
      </c>
      <c r="S33" s="13"/>
      <c r="T33" s="3"/>
      <c r="U33" s="3"/>
      <c r="V33" s="3"/>
      <c r="W33" s="5"/>
    </row>
    <row r="34" spans="1:23" ht="12.75" customHeight="1">
      <c r="A34" s="5"/>
      <c r="G34" s="5"/>
      <c r="I34" s="5"/>
      <c r="O34" s="5"/>
      <c r="P34" s="5"/>
      <c r="R34" s="46" t="s">
        <v>111</v>
      </c>
      <c r="S34" s="13"/>
      <c r="T34" s="3"/>
      <c r="U34" s="3"/>
      <c r="V34" s="3"/>
      <c r="W34" s="5"/>
    </row>
    <row r="35" spans="1:23" ht="16.5" customHeight="1">
      <c r="A35" s="5"/>
      <c r="G35" s="5"/>
      <c r="I35" s="5"/>
      <c r="O35" s="5"/>
      <c r="P35" s="5"/>
      <c r="S35" s="13"/>
      <c r="T35" s="3"/>
      <c r="U35" s="3"/>
      <c r="V35" s="3"/>
      <c r="W35" s="5"/>
    </row>
    <row r="36" spans="1:23" ht="16.5" customHeight="1">
      <c r="A36" s="5"/>
      <c r="G36" s="5"/>
      <c r="I36" s="5"/>
      <c r="O36" s="5"/>
      <c r="P36" s="5"/>
      <c r="S36" s="13"/>
      <c r="T36" s="3"/>
      <c r="U36" s="3"/>
      <c r="V36" s="3"/>
      <c r="W36" s="5"/>
    </row>
    <row r="37" spans="1:23" ht="6.75" customHeight="1">
      <c r="A37" s="5"/>
      <c r="G37" s="5"/>
      <c r="I37" s="5"/>
      <c r="O37" s="5"/>
      <c r="P37" s="5"/>
      <c r="R37" s="40"/>
      <c r="S37" s="13"/>
      <c r="T37" s="3"/>
      <c r="U37" s="3"/>
      <c r="V37" s="3"/>
      <c r="W37" s="5"/>
    </row>
    <row r="38" spans="1:23" ht="12" customHeight="1">
      <c r="A38" s="5"/>
      <c r="G38" s="5"/>
      <c r="I38" s="5"/>
      <c r="O38" s="5"/>
      <c r="P38" s="5"/>
      <c r="R38" s="40"/>
      <c r="S38" s="13"/>
      <c r="T38" s="40"/>
      <c r="U38" s="40"/>
      <c r="V38" s="40"/>
      <c r="W38" s="5"/>
    </row>
    <row r="39" spans="1:23" ht="12" customHeight="1">
      <c r="A39" s="5"/>
      <c r="G39" s="5"/>
      <c r="I39" s="5"/>
      <c r="K39" s="51"/>
      <c r="L39" s="51"/>
      <c r="M39" s="51"/>
      <c r="O39" s="5"/>
      <c r="P39" s="5"/>
      <c r="R39" s="40"/>
      <c r="S39" s="13"/>
      <c r="T39" s="40"/>
      <c r="U39" s="40"/>
      <c r="V39" s="40"/>
      <c r="W39" s="5"/>
    </row>
    <row r="40" spans="11:22" ht="12" customHeight="1">
      <c r="K40" s="52"/>
      <c r="L40" s="53"/>
      <c r="M40" s="53"/>
      <c r="R40" s="41"/>
      <c r="S40" s="13"/>
      <c r="T40" s="41"/>
      <c r="U40" s="41"/>
      <c r="V40" s="41"/>
    </row>
    <row r="41" spans="11:22" ht="15">
      <c r="K41" s="52"/>
      <c r="L41" s="53"/>
      <c r="M41" s="53"/>
      <c r="R41" s="41"/>
      <c r="S41" s="41"/>
      <c r="T41" s="41"/>
      <c r="U41" s="41"/>
      <c r="V41" s="41"/>
    </row>
    <row r="42" spans="11:22" ht="15">
      <c r="K42" s="52"/>
      <c r="L42" s="53"/>
      <c r="M42" s="53"/>
      <c r="R42" s="41"/>
      <c r="S42" s="41"/>
      <c r="T42" s="41"/>
      <c r="U42" s="41"/>
      <c r="V42" s="41"/>
    </row>
    <row r="43" spans="11:22" ht="15">
      <c r="K43" s="52"/>
      <c r="L43" s="53"/>
      <c r="M43" s="53"/>
      <c r="R43" s="41"/>
      <c r="S43" s="41"/>
      <c r="T43" s="41"/>
      <c r="U43" s="41"/>
      <c r="V43" s="41"/>
    </row>
    <row r="44" spans="11:22" ht="15">
      <c r="K44" s="52"/>
      <c r="L44" s="53"/>
      <c r="M44" s="53"/>
      <c r="R44" s="41"/>
      <c r="S44" s="41"/>
      <c r="T44" s="41"/>
      <c r="U44" s="41"/>
      <c r="V44" s="41"/>
    </row>
    <row r="45" spans="11:13" ht="15">
      <c r="K45" s="52"/>
      <c r="L45" s="53"/>
      <c r="M45" s="53"/>
    </row>
    <row r="46" spans="11:13" ht="15">
      <c r="K46" s="52"/>
      <c r="L46" s="53"/>
      <c r="M46" s="53"/>
    </row>
    <row r="47" spans="11:13" ht="15">
      <c r="K47" s="52"/>
      <c r="L47" s="53"/>
      <c r="M47" s="53"/>
    </row>
    <row r="48" spans="11:13" ht="15">
      <c r="K48" s="52"/>
      <c r="L48" s="53"/>
      <c r="M48" s="53"/>
    </row>
    <row r="49" spans="11:13" ht="15">
      <c r="K49" s="52"/>
      <c r="L49" s="53"/>
      <c r="M49" s="53"/>
    </row>
    <row r="50" spans="11:13" ht="15">
      <c r="K50" s="52"/>
      <c r="L50" s="53"/>
      <c r="M50" s="53"/>
    </row>
    <row r="51" spans="11:13" ht="15">
      <c r="K51" s="52"/>
      <c r="L51" s="53"/>
      <c r="M51" s="53"/>
    </row>
    <row r="52" spans="11:13" ht="15">
      <c r="K52" s="52"/>
      <c r="L52" s="53"/>
      <c r="M52" s="53"/>
    </row>
    <row r="53" spans="11:13" ht="15">
      <c r="K53" s="52"/>
      <c r="L53" s="53"/>
      <c r="M53" s="53"/>
    </row>
    <row r="54" spans="11:13" ht="15">
      <c r="K54" s="52"/>
      <c r="L54" s="53"/>
      <c r="M54" s="53"/>
    </row>
    <row r="55" spans="11:13" ht="15">
      <c r="K55" s="52"/>
      <c r="L55" s="53"/>
      <c r="M55" s="53"/>
    </row>
    <row r="56" spans="11:13" ht="15">
      <c r="K56" s="52"/>
      <c r="L56" s="53"/>
      <c r="M56" s="53"/>
    </row>
  </sheetData>
  <sheetProtection/>
  <mergeCells count="6">
    <mergeCell ref="J5:K7"/>
    <mergeCell ref="L5:N5"/>
    <mergeCell ref="R5:S7"/>
    <mergeCell ref="T5:V5"/>
    <mergeCell ref="B5:C7"/>
    <mergeCell ref="D5:F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Footer>&amp;C&amp;"Arial Unicode MS,標準"V-2-3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F53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3.00390625" style="1" customWidth="1"/>
    <col min="18" max="18" width="9.57421875" style="1" customWidth="1"/>
    <col min="19" max="19" width="28.8515625" style="1" customWidth="1"/>
    <col min="20" max="20" width="11.8515625" style="1" customWidth="1"/>
    <col min="21" max="21" width="12.00390625" style="1" customWidth="1"/>
    <col min="22" max="22" width="10.7109375" style="1" customWidth="1"/>
    <col min="23" max="23" width="2.140625" style="1" customWidth="1"/>
    <col min="24" max="24" width="8.421875" style="1" customWidth="1"/>
    <col min="25" max="25" width="9.140625" style="1" customWidth="1"/>
    <col min="26" max="26" width="1.28515625" style="1" customWidth="1"/>
    <col min="27" max="27" width="9.57421875" style="1" customWidth="1"/>
    <col min="28" max="28" width="36.421875" style="1" customWidth="1"/>
    <col min="29" max="29" width="13.7109375" style="1" customWidth="1"/>
    <col min="30" max="30" width="13.140625" style="1" customWidth="1"/>
    <col min="31" max="31" width="12.140625" style="1" customWidth="1"/>
    <col min="32" max="32" width="2.140625" style="1" customWidth="1"/>
    <col min="33" max="33" width="9.00390625" style="1" customWidth="1"/>
    <col min="34" max="16384" width="9.140625" style="1" customWidth="1"/>
  </cols>
  <sheetData>
    <row r="1" spans="1:32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  <c r="AA1" s="5"/>
      <c r="AB1" s="5"/>
      <c r="AC1" s="5"/>
      <c r="AD1" s="5"/>
      <c r="AE1" s="5"/>
      <c r="AF1" s="5"/>
    </row>
    <row r="2" spans="1:32" ht="15" customHeight="1">
      <c r="A2" s="5"/>
      <c r="B2" s="5" t="s">
        <v>67</v>
      </c>
      <c r="C2" s="6"/>
      <c r="D2" s="6"/>
      <c r="E2" s="6"/>
      <c r="F2" s="6"/>
      <c r="G2" s="5"/>
      <c r="I2" s="5"/>
      <c r="J2" s="6" t="s">
        <v>122</v>
      </c>
      <c r="K2" s="6"/>
      <c r="L2" s="6"/>
      <c r="M2" s="6"/>
      <c r="N2" s="6"/>
      <c r="O2" s="5"/>
      <c r="P2" s="5"/>
      <c r="R2" s="6" t="s">
        <v>134</v>
      </c>
      <c r="S2" s="6"/>
      <c r="T2" s="6"/>
      <c r="U2" s="6"/>
      <c r="V2" s="6"/>
      <c r="W2" s="5"/>
      <c r="AA2" s="6" t="s">
        <v>118</v>
      </c>
      <c r="AB2" s="6"/>
      <c r="AC2" s="6"/>
      <c r="AD2" s="6"/>
      <c r="AE2" s="6"/>
      <c r="AF2" s="5"/>
    </row>
    <row r="3" spans="1:32" ht="15" customHeight="1">
      <c r="A3" s="5"/>
      <c r="B3" s="5" t="s">
        <v>43</v>
      </c>
      <c r="C3" s="6"/>
      <c r="D3" s="6"/>
      <c r="E3" s="6"/>
      <c r="F3" s="6"/>
      <c r="G3" s="5"/>
      <c r="I3" s="5"/>
      <c r="J3" s="6" t="s">
        <v>78</v>
      </c>
      <c r="K3" s="6"/>
      <c r="L3" s="6"/>
      <c r="M3" s="6"/>
      <c r="N3" s="6"/>
      <c r="O3" s="5"/>
      <c r="P3" s="5"/>
      <c r="R3" s="6" t="s">
        <v>104</v>
      </c>
      <c r="S3" s="6"/>
      <c r="T3" s="6"/>
      <c r="U3" s="6"/>
      <c r="V3" s="6"/>
      <c r="W3" s="5"/>
      <c r="AA3" s="6" t="s">
        <v>74</v>
      </c>
      <c r="AB3" s="6"/>
      <c r="AC3" s="6"/>
      <c r="AD3" s="6"/>
      <c r="AE3" s="6"/>
      <c r="AF3" s="5"/>
    </row>
    <row r="4" spans="1:32" ht="15" customHeight="1">
      <c r="A4" s="5"/>
      <c r="B4" s="5"/>
      <c r="C4" s="6"/>
      <c r="D4" s="6"/>
      <c r="E4" s="6"/>
      <c r="F4" s="6"/>
      <c r="G4" s="5"/>
      <c r="I4" s="5"/>
      <c r="J4" s="64"/>
      <c r="K4" s="64"/>
      <c r="L4" s="64"/>
      <c r="M4" s="64"/>
      <c r="N4" s="64"/>
      <c r="O4" s="5"/>
      <c r="P4" s="5"/>
      <c r="R4" s="5"/>
      <c r="S4" s="6"/>
      <c r="T4" s="6"/>
      <c r="U4" s="6"/>
      <c r="V4" s="6"/>
      <c r="W4" s="5"/>
      <c r="AA4" s="5"/>
      <c r="AB4" s="6"/>
      <c r="AC4" s="6"/>
      <c r="AD4" s="6"/>
      <c r="AE4" s="6"/>
      <c r="AF4" s="5"/>
    </row>
    <row r="5" spans="1:32" ht="15" customHeight="1">
      <c r="A5" s="5"/>
      <c r="B5" s="88" t="s">
        <v>41</v>
      </c>
      <c r="C5" s="89"/>
      <c r="D5" s="85" t="s">
        <v>3</v>
      </c>
      <c r="E5" s="86"/>
      <c r="F5" s="87"/>
      <c r="G5" s="5"/>
      <c r="I5" s="5"/>
      <c r="J5" s="88" t="s">
        <v>82</v>
      </c>
      <c r="K5" s="89"/>
      <c r="L5" s="85" t="s">
        <v>70</v>
      </c>
      <c r="M5" s="86"/>
      <c r="N5" s="87"/>
      <c r="O5" s="5"/>
      <c r="P5" s="5"/>
      <c r="R5" s="88" t="s">
        <v>82</v>
      </c>
      <c r="S5" s="89"/>
      <c r="T5" s="85" t="s">
        <v>70</v>
      </c>
      <c r="U5" s="86"/>
      <c r="V5" s="87"/>
      <c r="W5" s="5"/>
      <c r="AA5" s="88" t="s">
        <v>82</v>
      </c>
      <c r="AB5" s="89"/>
      <c r="AC5" s="85" t="s">
        <v>70</v>
      </c>
      <c r="AD5" s="86"/>
      <c r="AE5" s="87"/>
      <c r="AF5" s="5"/>
    </row>
    <row r="6" spans="1:32" ht="29.25" customHeight="1">
      <c r="A6" s="5"/>
      <c r="B6" s="90"/>
      <c r="C6" s="91"/>
      <c r="D6" s="10" t="s">
        <v>4</v>
      </c>
      <c r="E6" s="8" t="s">
        <v>0</v>
      </c>
      <c r="F6" s="9" t="s">
        <v>1</v>
      </c>
      <c r="G6" s="5"/>
      <c r="I6" s="5"/>
      <c r="J6" s="90"/>
      <c r="K6" s="91"/>
      <c r="L6" s="7" t="s">
        <v>83</v>
      </c>
      <c r="M6" s="8" t="s">
        <v>0</v>
      </c>
      <c r="N6" s="9" t="s">
        <v>1</v>
      </c>
      <c r="O6" s="5"/>
      <c r="P6" s="5"/>
      <c r="R6" s="90"/>
      <c r="S6" s="91"/>
      <c r="T6" s="10" t="s">
        <v>83</v>
      </c>
      <c r="U6" s="8" t="s">
        <v>0</v>
      </c>
      <c r="V6" s="9" t="s">
        <v>1</v>
      </c>
      <c r="W6" s="5"/>
      <c r="AA6" s="90"/>
      <c r="AB6" s="91"/>
      <c r="AC6" s="10" t="s">
        <v>83</v>
      </c>
      <c r="AD6" s="8" t="s">
        <v>0</v>
      </c>
      <c r="AE6" s="9" t="s">
        <v>1</v>
      </c>
      <c r="AF6" s="5"/>
    </row>
    <row r="7" spans="1:32" ht="15" customHeight="1">
      <c r="A7" s="5"/>
      <c r="B7" s="92"/>
      <c r="C7" s="93"/>
      <c r="D7" s="11"/>
      <c r="E7" s="14" t="s">
        <v>84</v>
      </c>
      <c r="F7" s="15"/>
      <c r="G7" s="5"/>
      <c r="I7" s="5"/>
      <c r="J7" s="92"/>
      <c r="K7" s="93"/>
      <c r="L7" s="14"/>
      <c r="M7" s="14" t="s">
        <v>133</v>
      </c>
      <c r="N7" s="15"/>
      <c r="O7" s="5"/>
      <c r="P7" s="5"/>
      <c r="R7" s="92"/>
      <c r="S7" s="93"/>
      <c r="T7" s="11"/>
      <c r="U7" s="14" t="s">
        <v>106</v>
      </c>
      <c r="V7" s="15"/>
      <c r="W7" s="5"/>
      <c r="AA7" s="92"/>
      <c r="AB7" s="93"/>
      <c r="AC7" s="11"/>
      <c r="AD7" s="14" t="s">
        <v>107</v>
      </c>
      <c r="AE7" s="15"/>
      <c r="AF7" s="5"/>
    </row>
    <row r="8" spans="1:32" ht="6.75" customHeight="1">
      <c r="A8" s="5"/>
      <c r="B8" s="20"/>
      <c r="C8" s="17"/>
      <c r="D8" s="16"/>
      <c r="E8" s="3"/>
      <c r="F8" s="24"/>
      <c r="G8" s="5"/>
      <c r="I8" s="5"/>
      <c r="J8" s="58"/>
      <c r="K8" s="59"/>
      <c r="L8" s="30"/>
      <c r="M8" s="31"/>
      <c r="N8" s="32"/>
      <c r="O8" s="5"/>
      <c r="P8" s="5"/>
      <c r="R8" s="58"/>
      <c r="S8" s="59"/>
      <c r="T8" s="16"/>
      <c r="U8" s="3"/>
      <c r="V8" s="24"/>
      <c r="W8" s="5"/>
      <c r="AA8" s="58"/>
      <c r="AB8" s="59"/>
      <c r="AC8" s="42"/>
      <c r="AD8" s="26"/>
      <c r="AE8" s="27"/>
      <c r="AF8" s="5"/>
    </row>
    <row r="9" spans="1:32" ht="15">
      <c r="A9" s="5"/>
      <c r="B9" s="21" t="s">
        <v>23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I9" s="5"/>
      <c r="J9" s="60" t="s">
        <v>86</v>
      </c>
      <c r="K9" s="61"/>
      <c r="L9" s="33">
        <f>M9+N9</f>
        <v>496261</v>
      </c>
      <c r="M9" s="33">
        <f>SUM(M11:M27)</f>
        <v>169537</v>
      </c>
      <c r="N9" s="34">
        <f>SUM(N11:N27)</f>
        <v>326724</v>
      </c>
      <c r="O9" s="5"/>
      <c r="P9" s="5"/>
      <c r="R9" s="60" t="s">
        <v>86</v>
      </c>
      <c r="S9" s="65"/>
      <c r="T9" s="16">
        <f>D9/L9</f>
        <v>25547.81782951857</v>
      </c>
      <c r="U9" s="3">
        <f>E9/M9</f>
        <v>44688.15927856878</v>
      </c>
      <c r="V9" s="24">
        <f>F9/N9</f>
        <v>15615.899549111793</v>
      </c>
      <c r="W9" s="5"/>
      <c r="AA9" s="60" t="s">
        <v>86</v>
      </c>
      <c r="AB9" s="65"/>
      <c r="AC9" s="73">
        <f>T9/$T$9</f>
        <v>1</v>
      </c>
      <c r="AD9" s="71">
        <f>U9/$T$9</f>
        <v>1.7491967250108928</v>
      </c>
      <c r="AE9" s="72">
        <f>V9/$T$9</f>
        <v>0.6112420110914053</v>
      </c>
      <c r="AF9" s="5"/>
    </row>
    <row r="10" spans="1:32" ht="6" customHeight="1">
      <c r="A10" s="5"/>
      <c r="B10" s="21"/>
      <c r="C10" s="18"/>
      <c r="D10" s="16"/>
      <c r="E10" s="3"/>
      <c r="F10" s="24"/>
      <c r="G10" s="5"/>
      <c r="I10" s="5"/>
      <c r="J10" s="60"/>
      <c r="K10" s="61"/>
      <c r="L10" s="33"/>
      <c r="M10" s="33"/>
      <c r="N10" s="34"/>
      <c r="O10" s="5"/>
      <c r="P10" s="5"/>
      <c r="R10" s="60"/>
      <c r="S10" s="61"/>
      <c r="T10" s="16"/>
      <c r="U10" s="3"/>
      <c r="V10" s="24"/>
      <c r="W10" s="5"/>
      <c r="AA10" s="60"/>
      <c r="AB10" s="61"/>
      <c r="AC10" s="73"/>
      <c r="AD10" s="71"/>
      <c r="AE10" s="72"/>
      <c r="AF10" s="5"/>
    </row>
    <row r="11" spans="1:32" ht="21.75" customHeight="1">
      <c r="A11" s="5"/>
      <c r="B11" s="21" t="s">
        <v>24</v>
      </c>
      <c r="C11" s="18" t="s">
        <v>6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I11" s="5"/>
      <c r="J11" s="60" t="s">
        <v>24</v>
      </c>
      <c r="K11" s="61" t="s">
        <v>87</v>
      </c>
      <c r="L11" s="66">
        <f aca="true" t="shared" si="0" ref="L11:L27">M11+N11</f>
        <v>161</v>
      </c>
      <c r="M11" s="66">
        <v>122</v>
      </c>
      <c r="N11" s="67">
        <v>39</v>
      </c>
      <c r="O11" s="5"/>
      <c r="P11" s="5"/>
      <c r="R11" s="60" t="s">
        <v>24</v>
      </c>
      <c r="S11" s="61" t="s">
        <v>87</v>
      </c>
      <c r="T11" s="16">
        <f aca="true" t="shared" si="1" ref="T11:V27">D11/L11</f>
        <v>342986.1922981367</v>
      </c>
      <c r="U11" s="3">
        <f t="shared" si="1"/>
        <v>439551.0013114755</v>
      </c>
      <c r="V11" s="24">
        <f t="shared" si="1"/>
        <v>40911.66153846154</v>
      </c>
      <c r="W11" s="5"/>
      <c r="AA11" s="60" t="s">
        <v>24</v>
      </c>
      <c r="AB11" s="61" t="s">
        <v>87</v>
      </c>
      <c r="AC11" s="73">
        <f>T11/$T$9</f>
        <v>13.425263738253296</v>
      </c>
      <c r="AD11" s="71">
        <f aca="true" t="shared" si="2" ref="AD11:AD27">U11/$T$9</f>
        <v>17.205031139826257</v>
      </c>
      <c r="AE11" s="72">
        <f aca="true" t="shared" si="3" ref="AE11:AE27">V11/$T$9</f>
        <v>1.6013759692301865</v>
      </c>
      <c r="AF11" s="5"/>
    </row>
    <row r="12" spans="1:32" ht="20.25" customHeight="1">
      <c r="A12" s="5"/>
      <c r="B12" s="21" t="s">
        <v>25</v>
      </c>
      <c r="C12" s="18" t="s">
        <v>7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I12" s="5"/>
      <c r="J12" s="60" t="s">
        <v>25</v>
      </c>
      <c r="K12" s="61" t="s">
        <v>88</v>
      </c>
      <c r="L12" s="66">
        <f t="shared" si="0"/>
        <v>70886</v>
      </c>
      <c r="M12" s="66">
        <v>38903</v>
      </c>
      <c r="N12" s="67">
        <v>31983</v>
      </c>
      <c r="O12" s="5"/>
      <c r="P12" s="5"/>
      <c r="R12" s="60" t="s">
        <v>25</v>
      </c>
      <c r="S12" s="61" t="s">
        <v>88</v>
      </c>
      <c r="T12" s="16">
        <f t="shared" si="1"/>
        <v>39780.0412346966</v>
      </c>
      <c r="U12" s="3">
        <f t="shared" si="1"/>
        <v>54771.34165644562</v>
      </c>
      <c r="V12" s="24">
        <f t="shared" si="1"/>
        <v>21545.148938561077</v>
      </c>
      <c r="W12" s="5"/>
      <c r="AA12" s="60" t="s">
        <v>25</v>
      </c>
      <c r="AB12" s="61" t="s">
        <v>88</v>
      </c>
      <c r="AC12" s="73">
        <f>T12/$T$9</f>
        <v>1.5570817633094975</v>
      </c>
      <c r="AD12" s="71">
        <f t="shared" si="2"/>
        <v>2.143875536530618</v>
      </c>
      <c r="AE12" s="72">
        <f t="shared" si="3"/>
        <v>0.8433263882783478</v>
      </c>
      <c r="AF12" s="5"/>
    </row>
    <row r="13" spans="1:32" ht="36.75" customHeight="1">
      <c r="A13" s="5"/>
      <c r="B13" s="21" t="s">
        <v>26</v>
      </c>
      <c r="C13" s="18" t="s">
        <v>8</v>
      </c>
      <c r="D13" s="16">
        <f>E13+F13</f>
        <v>563882981.0570002</v>
      </c>
      <c r="E13" s="3">
        <v>149663073.612</v>
      </c>
      <c r="F13" s="24">
        <v>414219907.4450002</v>
      </c>
      <c r="G13" s="5"/>
      <c r="I13" s="5"/>
      <c r="J13" s="60" t="s">
        <v>26</v>
      </c>
      <c r="K13" s="61" t="s">
        <v>89</v>
      </c>
      <c r="L13" s="66">
        <f t="shared" si="0"/>
        <v>4512</v>
      </c>
      <c r="M13" s="66">
        <v>3785</v>
      </c>
      <c r="N13" s="67">
        <v>727</v>
      </c>
      <c r="O13" s="5"/>
      <c r="P13" s="5"/>
      <c r="R13" s="60" t="s">
        <v>26</v>
      </c>
      <c r="S13" s="61" t="s">
        <v>89</v>
      </c>
      <c r="T13" s="16">
        <f t="shared" si="1"/>
        <v>124974.06495057627</v>
      </c>
      <c r="U13" s="3">
        <f t="shared" si="1"/>
        <v>39541.10267159841</v>
      </c>
      <c r="V13" s="24">
        <f t="shared" si="1"/>
        <v>569766.0350000003</v>
      </c>
      <c r="W13" s="5"/>
      <c r="AA13" s="60" t="s">
        <v>26</v>
      </c>
      <c r="AB13" s="61" t="s">
        <v>89</v>
      </c>
      <c r="AC13" s="73">
        <f>T13/$T$9</f>
        <v>4.891770631234821</v>
      </c>
      <c r="AD13" s="71">
        <f t="shared" si="2"/>
        <v>1.5477291616629447</v>
      </c>
      <c r="AE13" s="72">
        <f t="shared" si="3"/>
        <v>22.301945269927465</v>
      </c>
      <c r="AF13" s="5"/>
    </row>
    <row r="14" spans="1:32" ht="46.5" customHeight="1">
      <c r="A14" s="5"/>
      <c r="B14" s="21" t="s">
        <v>27</v>
      </c>
      <c r="C14" s="18" t="s">
        <v>9</v>
      </c>
      <c r="D14" s="16">
        <f aca="true" t="shared" si="4" ref="D14:D27">E14+F14</f>
        <v>47858062.324999996</v>
      </c>
      <c r="E14" s="3">
        <v>46143831.205</v>
      </c>
      <c r="F14" s="24">
        <v>1714231.12</v>
      </c>
      <c r="G14" s="5"/>
      <c r="I14" s="5"/>
      <c r="J14" s="60" t="s">
        <v>27</v>
      </c>
      <c r="K14" s="61" t="s">
        <v>90</v>
      </c>
      <c r="L14" s="66">
        <f t="shared" si="0"/>
        <v>431</v>
      </c>
      <c r="M14" s="66">
        <v>314</v>
      </c>
      <c r="N14" s="67">
        <v>117</v>
      </c>
      <c r="O14" s="5"/>
      <c r="P14" s="5"/>
      <c r="R14" s="60" t="s">
        <v>27</v>
      </c>
      <c r="S14" s="61" t="s">
        <v>90</v>
      </c>
      <c r="T14" s="16">
        <f t="shared" si="1"/>
        <v>111039.58776102087</v>
      </c>
      <c r="U14" s="3">
        <f t="shared" si="1"/>
        <v>146954.8764490446</v>
      </c>
      <c r="V14" s="24">
        <f t="shared" si="1"/>
        <v>14651.548034188036</v>
      </c>
      <c r="W14" s="5"/>
      <c r="AA14" s="60" t="s">
        <v>27</v>
      </c>
      <c r="AB14" s="61" t="s">
        <v>90</v>
      </c>
      <c r="AC14" s="73">
        <f>T14/$T$9</f>
        <v>4.3463433355440255</v>
      </c>
      <c r="AD14" s="71">
        <f t="shared" si="2"/>
        <v>5.752149848166263</v>
      </c>
      <c r="AE14" s="72">
        <f t="shared" si="3"/>
        <v>0.5734950879937495</v>
      </c>
      <c r="AF14" s="5"/>
    </row>
    <row r="15" spans="1:32" ht="16.5" customHeight="1">
      <c r="A15" s="5"/>
      <c r="B15" s="21" t="s">
        <v>28</v>
      </c>
      <c r="C15" s="18" t="s">
        <v>10</v>
      </c>
      <c r="D15" s="16">
        <f t="shared" si="4"/>
        <v>64934442.85000002</v>
      </c>
      <c r="E15" s="3">
        <v>57850345.530000016</v>
      </c>
      <c r="F15" s="24">
        <v>7084097.319999999</v>
      </c>
      <c r="G15" s="5"/>
      <c r="I15" s="5"/>
      <c r="J15" s="60" t="s">
        <v>28</v>
      </c>
      <c r="K15" s="61" t="s">
        <v>91</v>
      </c>
      <c r="L15" s="66">
        <f t="shared" si="0"/>
        <v>152</v>
      </c>
      <c r="M15" s="66">
        <v>121</v>
      </c>
      <c r="N15" s="67">
        <v>31</v>
      </c>
      <c r="O15" s="5"/>
      <c r="P15" s="5"/>
      <c r="R15" s="60" t="s">
        <v>28</v>
      </c>
      <c r="S15" s="61" t="s">
        <v>91</v>
      </c>
      <c r="T15" s="16">
        <f t="shared" si="1"/>
        <v>427200.2819078948</v>
      </c>
      <c r="U15" s="3">
        <f t="shared" si="1"/>
        <v>478102.02917355386</v>
      </c>
      <c r="V15" s="24">
        <f t="shared" si="1"/>
        <v>228519.26838709676</v>
      </c>
      <c r="W15" s="5"/>
      <c r="AA15" s="60" t="s">
        <v>28</v>
      </c>
      <c r="AB15" s="61" t="s">
        <v>91</v>
      </c>
      <c r="AC15" s="73">
        <f aca="true" t="shared" si="5" ref="AC15:AC27">T15/$T$9</f>
        <v>16.721595744834897</v>
      </c>
      <c r="AD15" s="71">
        <f t="shared" si="2"/>
        <v>18.7140065098297</v>
      </c>
      <c r="AE15" s="72">
        <f t="shared" si="3"/>
        <v>8.944766629855174</v>
      </c>
      <c r="AF15" s="5"/>
    </row>
    <row r="16" spans="1:32" ht="42.75" customHeight="1">
      <c r="A16" s="5"/>
      <c r="B16" s="21" t="s">
        <v>29</v>
      </c>
      <c r="C16" s="18" t="s">
        <v>11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I16" s="5"/>
      <c r="J16" s="60" t="s">
        <v>29</v>
      </c>
      <c r="K16" s="61" t="s">
        <v>92</v>
      </c>
      <c r="L16" s="66">
        <f t="shared" si="0"/>
        <v>290358</v>
      </c>
      <c r="M16" s="66">
        <v>72949</v>
      </c>
      <c r="N16" s="67">
        <v>217409</v>
      </c>
      <c r="O16" s="5"/>
      <c r="P16" s="5"/>
      <c r="R16" s="60" t="s">
        <v>29</v>
      </c>
      <c r="S16" s="61" t="s">
        <v>92</v>
      </c>
      <c r="T16" s="16">
        <f t="shared" si="1"/>
        <v>18191.626224157775</v>
      </c>
      <c r="U16" s="3">
        <f t="shared" si="1"/>
        <v>32030.65139330228</v>
      </c>
      <c r="V16" s="24">
        <f t="shared" si="1"/>
        <v>13548.106190194496</v>
      </c>
      <c r="W16" s="5"/>
      <c r="AA16" s="60" t="s">
        <v>29</v>
      </c>
      <c r="AB16" s="61" t="s">
        <v>92</v>
      </c>
      <c r="AC16" s="73">
        <f t="shared" si="5"/>
        <v>0.712061842054421</v>
      </c>
      <c r="AD16" s="71">
        <f t="shared" si="2"/>
        <v>1.2537529274337194</v>
      </c>
      <c r="AE16" s="72">
        <f t="shared" si="3"/>
        <v>0.5303038514131209</v>
      </c>
      <c r="AF16" s="5"/>
    </row>
    <row r="17" spans="1:32" ht="20.25" customHeight="1">
      <c r="A17" s="5"/>
      <c r="B17" s="21" t="s">
        <v>30</v>
      </c>
      <c r="C17" s="18" t="s">
        <v>12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I17" s="5"/>
      <c r="J17" s="60" t="s">
        <v>30</v>
      </c>
      <c r="K17" s="61" t="s">
        <v>93</v>
      </c>
      <c r="L17" s="66">
        <f t="shared" si="0"/>
        <v>1300</v>
      </c>
      <c r="M17" s="66">
        <v>991</v>
      </c>
      <c r="N17" s="67">
        <v>309</v>
      </c>
      <c r="O17" s="5"/>
      <c r="P17" s="5"/>
      <c r="R17" s="60" t="s">
        <v>30</v>
      </c>
      <c r="S17" s="61" t="s">
        <v>93</v>
      </c>
      <c r="T17" s="16">
        <f t="shared" si="1"/>
        <v>146655.03817692312</v>
      </c>
      <c r="U17" s="3">
        <f t="shared" si="1"/>
        <v>176258.83266397586</v>
      </c>
      <c r="V17" s="24">
        <f t="shared" si="1"/>
        <v>51712.12446601938</v>
      </c>
      <c r="W17" s="5"/>
      <c r="AA17" s="60" t="s">
        <v>30</v>
      </c>
      <c r="AB17" s="61" t="s">
        <v>93</v>
      </c>
      <c r="AC17" s="73">
        <f t="shared" si="5"/>
        <v>5.740413492673112</v>
      </c>
      <c r="AD17" s="71">
        <f t="shared" si="2"/>
        <v>6.8991736922564915</v>
      </c>
      <c r="AE17" s="72">
        <f t="shared" si="3"/>
        <v>2.024130781387909</v>
      </c>
      <c r="AF17" s="5"/>
    </row>
    <row r="18" spans="1:32" ht="40.5" customHeight="1">
      <c r="A18" s="5"/>
      <c r="B18" s="21" t="s">
        <v>31</v>
      </c>
      <c r="C18" s="18" t="s">
        <v>13</v>
      </c>
      <c r="D18" s="16">
        <f t="shared" si="4"/>
        <v>953835235.2900051</v>
      </c>
      <c r="E18" s="3">
        <v>456112680.5799987</v>
      </c>
      <c r="F18" s="24">
        <v>497722554.7100064</v>
      </c>
      <c r="G18" s="5"/>
      <c r="I18" s="5"/>
      <c r="J18" s="60" t="s">
        <v>31</v>
      </c>
      <c r="K18" s="61" t="s">
        <v>94</v>
      </c>
      <c r="L18" s="66">
        <f t="shared" si="0"/>
        <v>69350</v>
      </c>
      <c r="M18" s="66">
        <v>14428</v>
      </c>
      <c r="N18" s="67">
        <v>54922</v>
      </c>
      <c r="O18" s="5"/>
      <c r="P18" s="5"/>
      <c r="R18" s="60" t="s">
        <v>31</v>
      </c>
      <c r="S18" s="61" t="s">
        <v>94</v>
      </c>
      <c r="T18" s="16">
        <f t="shared" si="1"/>
        <v>13753.932736697983</v>
      </c>
      <c r="U18" s="3">
        <f t="shared" si="1"/>
        <v>31613.021942057017</v>
      </c>
      <c r="V18" s="24">
        <f t="shared" si="1"/>
        <v>9062.353059065701</v>
      </c>
      <c r="W18" s="5"/>
      <c r="AA18" s="60" t="s">
        <v>31</v>
      </c>
      <c r="AB18" s="61" t="s">
        <v>94</v>
      </c>
      <c r="AC18" s="73">
        <f t="shared" si="5"/>
        <v>0.5383603730259245</v>
      </c>
      <c r="AD18" s="71">
        <f t="shared" si="2"/>
        <v>1.2374059558828763</v>
      </c>
      <c r="AE18" s="72">
        <f t="shared" si="3"/>
        <v>0.3547212180523237</v>
      </c>
      <c r="AF18" s="5"/>
    </row>
    <row r="19" spans="1:32" ht="21.75" customHeight="1">
      <c r="A19" s="5"/>
      <c r="B19" s="21" t="s">
        <v>32</v>
      </c>
      <c r="C19" s="18" t="s">
        <v>14</v>
      </c>
      <c r="D19" s="16">
        <f t="shared" si="4"/>
        <v>567394685.1600022</v>
      </c>
      <c r="E19" s="3">
        <v>531153947.91000223</v>
      </c>
      <c r="F19" s="24">
        <v>36240737.24999998</v>
      </c>
      <c r="G19" s="5"/>
      <c r="I19" s="5"/>
      <c r="J19" s="60" t="s">
        <v>32</v>
      </c>
      <c r="K19" s="61" t="s">
        <v>95</v>
      </c>
      <c r="L19" s="66">
        <f t="shared" si="0"/>
        <v>2207</v>
      </c>
      <c r="M19" s="66">
        <v>1543</v>
      </c>
      <c r="N19" s="67">
        <v>664</v>
      </c>
      <c r="O19" s="5"/>
      <c r="P19" s="5"/>
      <c r="R19" s="60" t="s">
        <v>32</v>
      </c>
      <c r="S19" s="61" t="s">
        <v>95</v>
      </c>
      <c r="T19" s="16">
        <f t="shared" si="1"/>
        <v>257088.66568192217</v>
      </c>
      <c r="U19" s="3">
        <f t="shared" si="1"/>
        <v>344234.5741477655</v>
      </c>
      <c r="V19" s="24">
        <f t="shared" si="1"/>
        <v>54579.423569277074</v>
      </c>
      <c r="W19" s="5"/>
      <c r="AA19" s="60" t="s">
        <v>32</v>
      </c>
      <c r="AB19" s="61" t="s">
        <v>95</v>
      </c>
      <c r="AC19" s="73">
        <f t="shared" si="5"/>
        <v>10.063038158385318</v>
      </c>
      <c r="AD19" s="71">
        <f t="shared" si="2"/>
        <v>13.474128258031827</v>
      </c>
      <c r="AE19" s="72">
        <f t="shared" si="3"/>
        <v>2.1363634238151907</v>
      </c>
      <c r="AF19" s="5"/>
    </row>
    <row r="20" spans="1:32" ht="24" customHeight="1">
      <c r="A20" s="5"/>
      <c r="B20" s="21" t="s">
        <v>33</v>
      </c>
      <c r="C20" s="18" t="s">
        <v>15</v>
      </c>
      <c r="D20" s="16">
        <f t="shared" si="4"/>
        <v>823420600.1600013</v>
      </c>
      <c r="E20" s="3">
        <v>560086680.0300012</v>
      </c>
      <c r="F20" s="24">
        <v>263333920.13000005</v>
      </c>
      <c r="G20" s="5"/>
      <c r="I20" s="5"/>
      <c r="J20" s="60" t="s">
        <v>33</v>
      </c>
      <c r="K20" s="61" t="s">
        <v>96</v>
      </c>
      <c r="L20" s="66">
        <f t="shared" si="0"/>
        <v>2610</v>
      </c>
      <c r="M20" s="66">
        <v>791</v>
      </c>
      <c r="N20" s="67">
        <v>1819</v>
      </c>
      <c r="O20" s="5"/>
      <c r="P20" s="5"/>
      <c r="R20" s="60" t="s">
        <v>33</v>
      </c>
      <c r="S20" s="61" t="s">
        <v>96</v>
      </c>
      <c r="T20" s="16">
        <f t="shared" si="1"/>
        <v>315486.8199846748</v>
      </c>
      <c r="U20" s="3">
        <f t="shared" si="1"/>
        <v>708074.1846144137</v>
      </c>
      <c r="V20" s="24">
        <f t="shared" si="1"/>
        <v>144768.51024189117</v>
      </c>
      <c r="W20" s="5"/>
      <c r="AA20" s="60" t="s">
        <v>33</v>
      </c>
      <c r="AB20" s="61" t="s">
        <v>96</v>
      </c>
      <c r="AC20" s="73">
        <f t="shared" si="5"/>
        <v>12.348875433899236</v>
      </c>
      <c r="AD20" s="71">
        <f t="shared" si="2"/>
        <v>27.715642460714882</v>
      </c>
      <c r="AE20" s="72">
        <f t="shared" si="3"/>
        <v>5.666570476114093</v>
      </c>
      <c r="AF20" s="5"/>
    </row>
    <row r="21" spans="1:32" ht="24.75" customHeight="1">
      <c r="A21" s="5"/>
      <c r="B21" s="21" t="s">
        <v>34</v>
      </c>
      <c r="C21" s="18" t="s">
        <v>16</v>
      </c>
      <c r="D21" s="16">
        <f t="shared" si="4"/>
        <v>23759639.450000003</v>
      </c>
      <c r="E21" s="3">
        <v>10681655.18</v>
      </c>
      <c r="F21" s="24">
        <v>13077984.270000001</v>
      </c>
      <c r="G21" s="5"/>
      <c r="I21" s="5"/>
      <c r="J21" s="60" t="s">
        <v>34</v>
      </c>
      <c r="K21" s="61" t="s">
        <v>97</v>
      </c>
      <c r="L21" s="66">
        <f t="shared" si="0"/>
        <v>96</v>
      </c>
      <c r="M21" s="66">
        <v>59</v>
      </c>
      <c r="N21" s="67">
        <v>37</v>
      </c>
      <c r="O21" s="5"/>
      <c r="P21" s="5"/>
      <c r="R21" s="60" t="s">
        <v>34</v>
      </c>
      <c r="S21" s="61" t="s">
        <v>97</v>
      </c>
      <c r="T21" s="16">
        <f t="shared" si="1"/>
        <v>247496.24427083335</v>
      </c>
      <c r="U21" s="3">
        <f t="shared" si="1"/>
        <v>181045.00305084744</v>
      </c>
      <c r="V21" s="24">
        <f t="shared" si="1"/>
        <v>353459.03432432434</v>
      </c>
      <c r="W21" s="5"/>
      <c r="AA21" s="60" t="s">
        <v>34</v>
      </c>
      <c r="AB21" s="61" t="s">
        <v>97</v>
      </c>
      <c r="AC21" s="73">
        <f t="shared" si="5"/>
        <v>9.68756885313587</v>
      </c>
      <c r="AD21" s="71">
        <f t="shared" si="2"/>
        <v>7.086515343853111</v>
      </c>
      <c r="AE21" s="72">
        <f t="shared" si="3"/>
        <v>13.835194719289456</v>
      </c>
      <c r="AF21" s="5"/>
    </row>
    <row r="22" spans="1:32" ht="39.75" customHeight="1">
      <c r="A22" s="5"/>
      <c r="B22" s="21" t="s">
        <v>35</v>
      </c>
      <c r="C22" s="18" t="s">
        <v>17</v>
      </c>
      <c r="D22" s="16">
        <f t="shared" si="4"/>
        <v>25260690.669999987</v>
      </c>
      <c r="E22" s="3">
        <v>18908249.399999987</v>
      </c>
      <c r="F22" s="24">
        <v>6352441.2700000005</v>
      </c>
      <c r="G22" s="5"/>
      <c r="I22" s="5"/>
      <c r="J22" s="60" t="s">
        <v>35</v>
      </c>
      <c r="K22" s="61" t="s">
        <v>98</v>
      </c>
      <c r="L22" s="66">
        <f t="shared" si="0"/>
        <v>913</v>
      </c>
      <c r="M22" s="66">
        <v>621</v>
      </c>
      <c r="N22" s="67">
        <v>292</v>
      </c>
      <c r="O22" s="5"/>
      <c r="P22" s="5"/>
      <c r="R22" s="60" t="s">
        <v>35</v>
      </c>
      <c r="S22" s="61" t="s">
        <v>98</v>
      </c>
      <c r="T22" s="16">
        <f t="shared" si="1"/>
        <v>27667.788247535584</v>
      </c>
      <c r="U22" s="3">
        <f t="shared" si="1"/>
        <v>30448.066666666648</v>
      </c>
      <c r="V22" s="24">
        <f t="shared" si="1"/>
        <v>21754.935856164386</v>
      </c>
      <c r="W22" s="5"/>
      <c r="AA22" s="60" t="s">
        <v>35</v>
      </c>
      <c r="AB22" s="61" t="s">
        <v>98</v>
      </c>
      <c r="AC22" s="73">
        <f t="shared" si="5"/>
        <v>1.0829804890642185</v>
      </c>
      <c r="AD22" s="71">
        <f t="shared" si="2"/>
        <v>1.1918069429587919</v>
      </c>
      <c r="AE22" s="72">
        <f t="shared" si="3"/>
        <v>0.8515379278706223</v>
      </c>
      <c r="AF22" s="5"/>
    </row>
    <row r="23" spans="1:32" ht="36.75" customHeight="1">
      <c r="A23" s="5"/>
      <c r="B23" s="21" t="s">
        <v>36</v>
      </c>
      <c r="C23" s="18" t="s">
        <v>18</v>
      </c>
      <c r="D23" s="16">
        <f t="shared" si="4"/>
        <v>98425691.21000001</v>
      </c>
      <c r="E23" s="3">
        <v>66087212.110000014</v>
      </c>
      <c r="F23" s="24">
        <v>32338479.099999987</v>
      </c>
      <c r="G23" s="5"/>
      <c r="I23" s="5"/>
      <c r="J23" s="60" t="s">
        <v>36</v>
      </c>
      <c r="K23" s="61" t="s">
        <v>99</v>
      </c>
      <c r="L23" s="66">
        <f t="shared" si="0"/>
        <v>5709</v>
      </c>
      <c r="M23" s="66">
        <v>3722</v>
      </c>
      <c r="N23" s="67">
        <v>1987</v>
      </c>
      <c r="O23" s="5"/>
      <c r="P23" s="5"/>
      <c r="R23" s="60" t="s">
        <v>36</v>
      </c>
      <c r="S23" s="61" t="s">
        <v>99</v>
      </c>
      <c r="T23" s="16">
        <f t="shared" si="1"/>
        <v>17240.44337186898</v>
      </c>
      <c r="U23" s="3">
        <f t="shared" si="1"/>
        <v>17755.833452444927</v>
      </c>
      <c r="V23" s="24">
        <f t="shared" si="1"/>
        <v>16275.027226975333</v>
      </c>
      <c r="W23" s="5"/>
      <c r="AA23" s="60" t="s">
        <v>36</v>
      </c>
      <c r="AB23" s="61" t="s">
        <v>99</v>
      </c>
      <c r="AC23" s="73">
        <f t="shared" si="5"/>
        <v>0.6748303705199021</v>
      </c>
      <c r="AD23" s="71">
        <f t="shared" si="2"/>
        <v>0.6950039166135514</v>
      </c>
      <c r="AE23" s="72">
        <f t="shared" si="3"/>
        <v>0.637041775371154</v>
      </c>
      <c r="AF23" s="5"/>
    </row>
    <row r="24" spans="1:32" ht="30" customHeight="1">
      <c r="A24" s="5"/>
      <c r="B24" s="21" t="s">
        <v>37</v>
      </c>
      <c r="C24" s="18" t="s">
        <v>19</v>
      </c>
      <c r="D24" s="16">
        <f t="shared" si="4"/>
        <v>214743513.414001</v>
      </c>
      <c r="E24" s="3">
        <v>182809194.094001</v>
      </c>
      <c r="F24" s="24">
        <v>31934319.320000008</v>
      </c>
      <c r="G24" s="5"/>
      <c r="I24" s="5"/>
      <c r="J24" s="60" t="s">
        <v>37</v>
      </c>
      <c r="K24" s="61" t="s">
        <v>100</v>
      </c>
      <c r="L24" s="66">
        <f t="shared" si="0"/>
        <v>9281</v>
      </c>
      <c r="M24" s="66">
        <v>8022</v>
      </c>
      <c r="N24" s="67">
        <v>1259</v>
      </c>
      <c r="O24" s="5"/>
      <c r="P24" s="5"/>
      <c r="R24" s="60" t="s">
        <v>37</v>
      </c>
      <c r="S24" s="61" t="s">
        <v>100</v>
      </c>
      <c r="T24" s="16">
        <f t="shared" si="1"/>
        <v>23137.971491649714</v>
      </c>
      <c r="U24" s="3">
        <f t="shared" si="1"/>
        <v>22788.480939167413</v>
      </c>
      <c r="V24" s="24">
        <f t="shared" si="1"/>
        <v>25364.828689436068</v>
      </c>
      <c r="W24" s="5"/>
      <c r="AA24" s="60" t="s">
        <v>37</v>
      </c>
      <c r="AB24" s="61" t="s">
        <v>100</v>
      </c>
      <c r="AC24" s="73">
        <f t="shared" si="5"/>
        <v>0.9056731046874593</v>
      </c>
      <c r="AD24" s="71">
        <f t="shared" si="2"/>
        <v>0.8919932454206342</v>
      </c>
      <c r="AE24" s="72">
        <f t="shared" si="3"/>
        <v>0.992837386687834</v>
      </c>
      <c r="AF24" s="5"/>
    </row>
    <row r="25" spans="1:32" ht="30">
      <c r="A25" s="5"/>
      <c r="B25" s="21" t="s">
        <v>38</v>
      </c>
      <c r="C25" s="18" t="s">
        <v>20</v>
      </c>
      <c r="D25" s="16">
        <f t="shared" si="4"/>
        <v>482898718.0090008</v>
      </c>
      <c r="E25" s="3">
        <v>462299507.4910008</v>
      </c>
      <c r="F25" s="24">
        <v>20599210.51800002</v>
      </c>
      <c r="G25" s="5"/>
      <c r="I25" s="5"/>
      <c r="J25" s="60" t="s">
        <v>38</v>
      </c>
      <c r="K25" s="61" t="s">
        <v>101</v>
      </c>
      <c r="L25" s="66">
        <f t="shared" si="0"/>
        <v>4678</v>
      </c>
      <c r="M25" s="66">
        <v>3710</v>
      </c>
      <c r="N25" s="67">
        <v>968</v>
      </c>
      <c r="O25" s="5"/>
      <c r="P25" s="5"/>
      <c r="R25" s="60" t="s">
        <v>38</v>
      </c>
      <c r="S25" s="61" t="s">
        <v>101</v>
      </c>
      <c r="T25" s="16">
        <f t="shared" si="1"/>
        <v>103227.60111351022</v>
      </c>
      <c r="U25" s="3">
        <f t="shared" si="1"/>
        <v>124609.03166873337</v>
      </c>
      <c r="V25" s="24">
        <f t="shared" si="1"/>
        <v>21280.1761549587</v>
      </c>
      <c r="W25" s="5"/>
      <c r="AA25" s="60" t="s">
        <v>38</v>
      </c>
      <c r="AB25" s="61" t="s">
        <v>101</v>
      </c>
      <c r="AC25" s="73">
        <f t="shared" si="5"/>
        <v>4.040564317561343</v>
      </c>
      <c r="AD25" s="71">
        <f t="shared" si="2"/>
        <v>4.877482394005372</v>
      </c>
      <c r="AE25" s="72">
        <f t="shared" si="3"/>
        <v>0.8329547477190425</v>
      </c>
      <c r="AF25" s="5"/>
    </row>
    <row r="26" spans="1:32" ht="15" customHeight="1">
      <c r="A26" s="5"/>
      <c r="B26" s="21" t="s">
        <v>39</v>
      </c>
      <c r="C26" s="18" t="s">
        <v>21</v>
      </c>
      <c r="D26" s="16">
        <f t="shared" si="4"/>
        <v>161245916.96000004</v>
      </c>
      <c r="E26" s="3">
        <v>137243243.84000003</v>
      </c>
      <c r="F26" s="24">
        <v>24002673.119999997</v>
      </c>
      <c r="G26" s="5"/>
      <c r="I26" s="5"/>
      <c r="J26" s="60" t="s">
        <v>39</v>
      </c>
      <c r="K26" s="61" t="s">
        <v>102</v>
      </c>
      <c r="L26" s="66">
        <f t="shared" si="0"/>
        <v>1732</v>
      </c>
      <c r="M26" s="66">
        <v>1065</v>
      </c>
      <c r="N26" s="67">
        <v>667</v>
      </c>
      <c r="O26" s="5"/>
      <c r="P26" s="5"/>
      <c r="R26" s="60" t="s">
        <v>39</v>
      </c>
      <c r="S26" s="61" t="s">
        <v>102</v>
      </c>
      <c r="T26" s="16">
        <f t="shared" si="1"/>
        <v>93098.10448036954</v>
      </c>
      <c r="U26" s="3">
        <f t="shared" si="1"/>
        <v>128866.89562441318</v>
      </c>
      <c r="V26" s="24">
        <f t="shared" si="1"/>
        <v>35986.01667166416</v>
      </c>
      <c r="W26" s="5"/>
      <c r="AA26" s="60" t="s">
        <v>39</v>
      </c>
      <c r="AB26" s="61" t="s">
        <v>102</v>
      </c>
      <c r="AC26" s="73">
        <f t="shared" si="5"/>
        <v>3.6440726602019886</v>
      </c>
      <c r="AD26" s="71">
        <f t="shared" si="2"/>
        <v>5.044144924014498</v>
      </c>
      <c r="AE26" s="72">
        <f t="shared" si="3"/>
        <v>1.4085749676078025</v>
      </c>
      <c r="AF26" s="5"/>
    </row>
    <row r="27" spans="1:32" ht="27" customHeight="1">
      <c r="A27" s="5"/>
      <c r="B27" s="22" t="s">
        <v>40</v>
      </c>
      <c r="C27" s="19" t="s">
        <v>22</v>
      </c>
      <c r="D27" s="12">
        <f t="shared" si="4"/>
        <v>302920910.5930004</v>
      </c>
      <c r="E27" s="4">
        <v>201585620.34800005</v>
      </c>
      <c r="F27" s="25">
        <v>101335290.24500033</v>
      </c>
      <c r="G27" s="5"/>
      <c r="I27" s="5"/>
      <c r="J27" s="62" t="s">
        <v>40</v>
      </c>
      <c r="K27" s="63" t="s">
        <v>103</v>
      </c>
      <c r="L27" s="68">
        <f t="shared" si="0"/>
        <v>31885</v>
      </c>
      <c r="M27" s="68">
        <v>18391</v>
      </c>
      <c r="N27" s="69">
        <v>13494</v>
      </c>
      <c r="O27" s="5"/>
      <c r="P27" s="5"/>
      <c r="R27" s="62" t="s">
        <v>40</v>
      </c>
      <c r="S27" s="63" t="s">
        <v>103</v>
      </c>
      <c r="T27" s="12">
        <f t="shared" si="1"/>
        <v>9500.420592535687</v>
      </c>
      <c r="U27" s="4">
        <f t="shared" si="1"/>
        <v>10961.101644717528</v>
      </c>
      <c r="V27" s="25">
        <f t="shared" si="1"/>
        <v>7509.655420557309</v>
      </c>
      <c r="W27" s="5"/>
      <c r="AA27" s="62" t="s">
        <v>40</v>
      </c>
      <c r="AB27" s="63" t="s">
        <v>103</v>
      </c>
      <c r="AC27" s="74">
        <f t="shared" si="5"/>
        <v>0.3718681828691713</v>
      </c>
      <c r="AD27" s="75">
        <f t="shared" si="2"/>
        <v>0.4290425788167631</v>
      </c>
      <c r="AE27" s="76">
        <f t="shared" si="3"/>
        <v>0.2939450825377528</v>
      </c>
      <c r="AF27" s="5"/>
    </row>
    <row r="28" spans="1:32" ht="6" customHeight="1">
      <c r="A28" s="5"/>
      <c r="B28" s="5"/>
      <c r="C28" s="13"/>
      <c r="D28" s="3"/>
      <c r="E28" s="3"/>
      <c r="F28" s="3"/>
      <c r="G28" s="5"/>
      <c r="I28" s="5"/>
      <c r="J28" s="64"/>
      <c r="K28" s="65"/>
      <c r="L28" s="66"/>
      <c r="M28" s="66"/>
      <c r="N28" s="66"/>
      <c r="O28" s="5"/>
      <c r="P28" s="5"/>
      <c r="R28" s="40"/>
      <c r="S28" s="13"/>
      <c r="T28" s="3"/>
      <c r="U28" s="3"/>
      <c r="V28" s="3"/>
      <c r="W28" s="5"/>
      <c r="AA28" s="40"/>
      <c r="AB28" s="13"/>
      <c r="AC28" s="3"/>
      <c r="AD28" s="3"/>
      <c r="AE28" s="3"/>
      <c r="AF28" s="5"/>
    </row>
    <row r="29" spans="1:32" ht="12" customHeight="1">
      <c r="A29" s="5"/>
      <c r="B29" s="23" t="s">
        <v>68</v>
      </c>
      <c r="G29" s="5"/>
      <c r="I29" s="5"/>
      <c r="J29" s="50" t="s">
        <v>116</v>
      </c>
      <c r="K29" s="70"/>
      <c r="O29" s="5"/>
      <c r="P29" s="5"/>
      <c r="R29" s="50" t="s">
        <v>131</v>
      </c>
      <c r="S29" s="13"/>
      <c r="T29" s="3"/>
      <c r="U29" s="3"/>
      <c r="V29" s="3"/>
      <c r="W29" s="5"/>
      <c r="AA29" s="50" t="s">
        <v>129</v>
      </c>
      <c r="AB29" s="13"/>
      <c r="AC29" s="3"/>
      <c r="AD29" s="3"/>
      <c r="AE29" s="3"/>
      <c r="AF29" s="5"/>
    </row>
    <row r="30" spans="1:32" ht="12" customHeight="1">
      <c r="A30" s="5"/>
      <c r="B30" s="23" t="s">
        <v>42</v>
      </c>
      <c r="G30" s="5"/>
      <c r="I30" s="5"/>
      <c r="J30" s="50" t="s">
        <v>117</v>
      </c>
      <c r="O30" s="5"/>
      <c r="P30" s="5"/>
      <c r="R30" s="50" t="s">
        <v>117</v>
      </c>
      <c r="S30" s="13"/>
      <c r="T30" s="3"/>
      <c r="U30" s="3"/>
      <c r="V30" s="3"/>
      <c r="W30" s="5"/>
      <c r="AA30" s="50" t="s">
        <v>121</v>
      </c>
      <c r="AB30" s="13"/>
      <c r="AC30" s="3"/>
      <c r="AD30" s="3"/>
      <c r="AE30" s="3"/>
      <c r="AF30" s="5"/>
    </row>
    <row r="31" spans="1:32" ht="16.5" customHeight="1">
      <c r="A31" s="5"/>
      <c r="G31" s="5"/>
      <c r="I31" s="5"/>
      <c r="O31" s="5"/>
      <c r="P31" s="5"/>
      <c r="R31" s="46" t="s">
        <v>68</v>
      </c>
      <c r="S31" s="13"/>
      <c r="T31" s="3"/>
      <c r="U31" s="3"/>
      <c r="V31" s="3"/>
      <c r="W31" s="5"/>
      <c r="AA31" s="46" t="s">
        <v>68</v>
      </c>
      <c r="AB31" s="13"/>
      <c r="AC31" s="3"/>
      <c r="AD31" s="3"/>
      <c r="AE31" s="3"/>
      <c r="AF31" s="5"/>
    </row>
    <row r="32" spans="1:32" ht="16.5" customHeight="1">
      <c r="A32" s="5"/>
      <c r="G32" s="5"/>
      <c r="I32" s="5"/>
      <c r="O32" s="5"/>
      <c r="P32" s="5"/>
      <c r="R32" s="46" t="s">
        <v>73</v>
      </c>
      <c r="S32" s="13"/>
      <c r="T32" s="3"/>
      <c r="U32" s="3"/>
      <c r="V32" s="3"/>
      <c r="W32" s="5"/>
      <c r="AA32" s="46" t="s">
        <v>73</v>
      </c>
      <c r="AB32" s="13"/>
      <c r="AC32" s="3"/>
      <c r="AD32" s="3"/>
      <c r="AE32" s="3"/>
      <c r="AF32" s="5"/>
    </row>
    <row r="33" spans="1:32" ht="16.5" customHeight="1">
      <c r="A33" s="5"/>
      <c r="G33" s="5"/>
      <c r="I33" s="5"/>
      <c r="O33" s="5"/>
      <c r="P33" s="5"/>
      <c r="R33" s="40"/>
      <c r="S33" s="13"/>
      <c r="T33" s="3"/>
      <c r="U33" s="3"/>
      <c r="V33" s="3"/>
      <c r="W33" s="5"/>
      <c r="AB33" s="13"/>
      <c r="AC33" s="3"/>
      <c r="AD33" s="3"/>
      <c r="AE33" s="3"/>
      <c r="AF33" s="5"/>
    </row>
    <row r="34" spans="1:32" ht="6.75" customHeight="1">
      <c r="A34" s="5"/>
      <c r="G34" s="5"/>
      <c r="I34" s="5"/>
      <c r="O34" s="5"/>
      <c r="P34" s="5"/>
      <c r="R34" s="40"/>
      <c r="S34" s="13"/>
      <c r="T34" s="3"/>
      <c r="U34" s="3"/>
      <c r="V34" s="3"/>
      <c r="W34" s="5"/>
      <c r="AB34" s="13"/>
      <c r="AC34" s="3"/>
      <c r="AD34" s="3"/>
      <c r="AE34" s="3"/>
      <c r="AF34" s="5"/>
    </row>
    <row r="35" spans="1:32" ht="12" customHeight="1">
      <c r="A35" s="5"/>
      <c r="G35" s="5"/>
      <c r="I35" s="5"/>
      <c r="O35" s="5"/>
      <c r="P35" s="5"/>
      <c r="R35" s="40"/>
      <c r="S35" s="13"/>
      <c r="T35" s="40"/>
      <c r="U35" s="40"/>
      <c r="V35" s="40"/>
      <c r="W35" s="5"/>
      <c r="AA35" s="40"/>
      <c r="AB35" s="13"/>
      <c r="AC35" s="40"/>
      <c r="AD35" s="40"/>
      <c r="AE35" s="40"/>
      <c r="AF35" s="5"/>
    </row>
    <row r="36" spans="1:32" ht="12" customHeight="1">
      <c r="A36" s="5"/>
      <c r="G36" s="5"/>
      <c r="I36" s="5"/>
      <c r="K36" s="51"/>
      <c r="L36" s="51"/>
      <c r="M36" s="51"/>
      <c r="O36" s="5"/>
      <c r="P36" s="5"/>
      <c r="R36" s="40"/>
      <c r="S36" s="13"/>
      <c r="T36" s="40"/>
      <c r="U36" s="40"/>
      <c r="V36" s="40"/>
      <c r="W36" s="5"/>
      <c r="AA36" s="40"/>
      <c r="AB36" s="13"/>
      <c r="AC36" s="40"/>
      <c r="AD36" s="40"/>
      <c r="AE36" s="40"/>
      <c r="AF36" s="5"/>
    </row>
    <row r="37" spans="11:31" ht="12" customHeight="1">
      <c r="K37" s="52"/>
      <c r="L37" s="53"/>
      <c r="M37" s="53"/>
      <c r="R37" s="41"/>
      <c r="S37" s="13"/>
      <c r="T37" s="41"/>
      <c r="U37" s="41"/>
      <c r="V37" s="41"/>
      <c r="AA37" s="41"/>
      <c r="AB37" s="13"/>
      <c r="AC37" s="41"/>
      <c r="AD37" s="41"/>
      <c r="AE37" s="41"/>
    </row>
    <row r="38" spans="11:31" ht="15">
      <c r="K38" s="52"/>
      <c r="L38" s="53"/>
      <c r="M38" s="53"/>
      <c r="R38" s="41"/>
      <c r="S38" s="41"/>
      <c r="T38" s="41"/>
      <c r="U38" s="41"/>
      <c r="V38" s="41"/>
      <c r="AA38" s="41"/>
      <c r="AB38" s="41"/>
      <c r="AC38" s="41"/>
      <c r="AD38" s="41"/>
      <c r="AE38" s="41"/>
    </row>
    <row r="39" spans="11:31" ht="15">
      <c r="K39" s="52"/>
      <c r="L39" s="53"/>
      <c r="M39" s="53"/>
      <c r="R39" s="41"/>
      <c r="S39" s="41"/>
      <c r="T39" s="41"/>
      <c r="U39" s="41"/>
      <c r="V39" s="41"/>
      <c r="AA39" s="41"/>
      <c r="AB39" s="41"/>
      <c r="AC39" s="41"/>
      <c r="AD39" s="41"/>
      <c r="AE39" s="41"/>
    </row>
    <row r="40" spans="11:31" ht="15">
      <c r="K40" s="52"/>
      <c r="L40" s="53"/>
      <c r="M40" s="53"/>
      <c r="R40" s="41"/>
      <c r="S40" s="41"/>
      <c r="T40" s="41"/>
      <c r="U40" s="41"/>
      <c r="V40" s="41"/>
      <c r="AA40" s="41"/>
      <c r="AB40" s="41"/>
      <c r="AC40" s="41"/>
      <c r="AD40" s="41"/>
      <c r="AE40" s="41"/>
    </row>
    <row r="41" spans="11:31" ht="15">
      <c r="K41" s="52"/>
      <c r="L41" s="53"/>
      <c r="M41" s="53"/>
      <c r="R41" s="41"/>
      <c r="S41" s="41"/>
      <c r="T41" s="41"/>
      <c r="U41" s="41"/>
      <c r="V41" s="41"/>
      <c r="AA41" s="41"/>
      <c r="AB41" s="41"/>
      <c r="AC41" s="41"/>
      <c r="AD41" s="41"/>
      <c r="AE41" s="41"/>
    </row>
    <row r="42" spans="11:13" ht="15">
      <c r="K42" s="52"/>
      <c r="L42" s="53"/>
      <c r="M42" s="53"/>
    </row>
    <row r="43" spans="11:13" ht="15">
      <c r="K43" s="52"/>
      <c r="L43" s="53"/>
      <c r="M43" s="53"/>
    </row>
    <row r="44" spans="11:13" ht="15">
      <c r="K44" s="52"/>
      <c r="L44" s="53"/>
      <c r="M44" s="53"/>
    </row>
    <row r="45" spans="11:13" ht="15">
      <c r="K45" s="52"/>
      <c r="L45" s="53"/>
      <c r="M45" s="53"/>
    </row>
    <row r="46" spans="11:13" ht="15">
      <c r="K46" s="52"/>
      <c r="L46" s="53"/>
      <c r="M46" s="53"/>
    </row>
    <row r="47" spans="11:13" ht="15">
      <c r="K47" s="52"/>
      <c r="L47" s="53"/>
      <c r="M47" s="53"/>
    </row>
    <row r="48" spans="11:13" ht="15">
      <c r="K48" s="52"/>
      <c r="L48" s="53"/>
      <c r="M48" s="53"/>
    </row>
    <row r="49" spans="11:13" ht="15">
      <c r="K49" s="52"/>
      <c r="L49" s="53"/>
      <c r="M49" s="53"/>
    </row>
    <row r="50" spans="11:13" ht="15">
      <c r="K50" s="52"/>
      <c r="L50" s="53"/>
      <c r="M50" s="53"/>
    </row>
    <row r="51" spans="11:13" ht="15">
      <c r="K51" s="52"/>
      <c r="L51" s="53"/>
      <c r="M51" s="53"/>
    </row>
    <row r="52" spans="11:13" ht="15">
      <c r="K52" s="52"/>
      <c r="L52" s="53"/>
      <c r="M52" s="53"/>
    </row>
    <row r="53" spans="11:13" ht="15">
      <c r="K53" s="52"/>
      <c r="L53" s="53"/>
      <c r="M53" s="53"/>
    </row>
  </sheetData>
  <sheetProtection/>
  <mergeCells count="8">
    <mergeCell ref="AA5:AB7"/>
    <mergeCell ref="AC5:AE5"/>
    <mergeCell ref="B5:C7"/>
    <mergeCell ref="D5:F5"/>
    <mergeCell ref="J5:K7"/>
    <mergeCell ref="L5:N5"/>
    <mergeCell ref="R5:S7"/>
    <mergeCell ref="T5:V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&amp;CV-2-4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53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28" customWidth="1"/>
    <col min="11" max="11" width="28.8515625" style="28" customWidth="1"/>
    <col min="12" max="12" width="11.7109375" style="28" customWidth="1"/>
    <col min="13" max="14" width="11.7109375" style="5" customWidth="1"/>
    <col min="15" max="15" width="2.7109375" style="1" customWidth="1"/>
    <col min="16" max="16" width="8.421875" style="1" customWidth="1"/>
    <col min="17" max="17" width="1.421875" style="1" customWidth="1"/>
    <col min="18" max="18" width="9.57421875" style="1" customWidth="1"/>
    <col min="19" max="19" width="37.28125" style="1" customWidth="1"/>
    <col min="20" max="20" width="13.7109375" style="1" customWidth="1"/>
    <col min="21" max="21" width="12.7109375" style="1" customWidth="1"/>
    <col min="22" max="22" width="13.7109375" style="1" customWidth="1"/>
    <col min="23" max="23" width="2.140625" style="1" customWidth="1"/>
    <col min="24" max="24" width="6.8515625" style="1" customWidth="1"/>
    <col min="25" max="16384" width="9.140625" style="1" customWidth="1"/>
  </cols>
  <sheetData>
    <row r="1" spans="1:23" ht="9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</row>
    <row r="2" spans="1:23" ht="15" customHeight="1">
      <c r="A2" s="5"/>
      <c r="B2" s="5" t="s">
        <v>67</v>
      </c>
      <c r="C2" s="6"/>
      <c r="D2" s="6"/>
      <c r="E2" s="6"/>
      <c r="F2" s="6"/>
      <c r="G2" s="5"/>
      <c r="I2" s="5"/>
      <c r="J2" s="29" t="s">
        <v>125</v>
      </c>
      <c r="K2" s="29"/>
      <c r="L2" s="29"/>
      <c r="M2" s="6"/>
      <c r="N2" s="6"/>
      <c r="O2" s="5"/>
      <c r="P2" s="5"/>
      <c r="R2" s="6" t="s">
        <v>75</v>
      </c>
      <c r="S2" s="6"/>
      <c r="T2" s="6"/>
      <c r="U2" s="6"/>
      <c r="V2" s="6"/>
      <c r="W2" s="5"/>
    </row>
    <row r="3" spans="1:23" ht="15" customHeight="1">
      <c r="A3" s="5"/>
      <c r="B3" s="5" t="s">
        <v>43</v>
      </c>
      <c r="C3" s="6"/>
      <c r="D3" s="6"/>
      <c r="E3" s="6"/>
      <c r="F3" s="6"/>
      <c r="G3" s="5"/>
      <c r="I3" s="5"/>
      <c r="J3" s="29" t="s">
        <v>80</v>
      </c>
      <c r="K3" s="29"/>
      <c r="L3" s="29"/>
      <c r="M3" s="6"/>
      <c r="N3" s="6"/>
      <c r="O3" s="5"/>
      <c r="P3" s="5"/>
      <c r="R3" s="6" t="s">
        <v>76</v>
      </c>
      <c r="S3" s="6"/>
      <c r="T3" s="6"/>
      <c r="U3" s="6"/>
      <c r="V3" s="6"/>
      <c r="W3" s="5"/>
    </row>
    <row r="4" spans="1:23" ht="13.5" customHeight="1">
      <c r="A4" s="5"/>
      <c r="B4" s="5"/>
      <c r="C4" s="6"/>
      <c r="D4" s="6"/>
      <c r="E4" s="6"/>
      <c r="F4" s="6"/>
      <c r="G4" s="5"/>
      <c r="I4" s="5"/>
      <c r="J4" s="29"/>
      <c r="K4" s="29"/>
      <c r="L4" s="29"/>
      <c r="M4" s="6"/>
      <c r="N4" s="77" t="s">
        <v>81</v>
      </c>
      <c r="O4" s="5"/>
      <c r="P4" s="5"/>
      <c r="R4" s="5"/>
      <c r="S4" s="6"/>
      <c r="T4" s="6"/>
      <c r="U4" s="6"/>
      <c r="V4" s="6"/>
      <c r="W4" s="5"/>
    </row>
    <row r="5" spans="1:23" ht="18.75" customHeight="1">
      <c r="A5" s="5"/>
      <c r="B5" s="88" t="s">
        <v>41</v>
      </c>
      <c r="C5" s="89"/>
      <c r="D5" s="85" t="s">
        <v>3</v>
      </c>
      <c r="E5" s="86"/>
      <c r="F5" s="87"/>
      <c r="G5" s="5"/>
      <c r="I5" s="5"/>
      <c r="J5" s="94" t="s">
        <v>44</v>
      </c>
      <c r="K5" s="95"/>
      <c r="L5" s="98" t="s">
        <v>45</v>
      </c>
      <c r="M5" s="99"/>
      <c r="N5" s="100"/>
      <c r="O5" s="5"/>
      <c r="P5" s="5"/>
      <c r="R5" s="88" t="s">
        <v>82</v>
      </c>
      <c r="S5" s="89"/>
      <c r="T5" s="85" t="s">
        <v>70</v>
      </c>
      <c r="U5" s="86"/>
      <c r="V5" s="87"/>
      <c r="W5" s="5"/>
    </row>
    <row r="6" spans="1:23" ht="29.25" customHeight="1">
      <c r="A6" s="5"/>
      <c r="B6" s="90"/>
      <c r="C6" s="91"/>
      <c r="D6" s="10" t="s">
        <v>4</v>
      </c>
      <c r="E6" s="8" t="s">
        <v>0</v>
      </c>
      <c r="F6" s="9" t="s">
        <v>1</v>
      </c>
      <c r="G6" s="5"/>
      <c r="I6" s="5"/>
      <c r="J6" s="96"/>
      <c r="K6" s="97"/>
      <c r="L6" s="43" t="s">
        <v>46</v>
      </c>
      <c r="M6" s="44" t="s">
        <v>0</v>
      </c>
      <c r="N6" s="45" t="s">
        <v>1</v>
      </c>
      <c r="O6" s="5"/>
      <c r="P6" s="5"/>
      <c r="R6" s="90"/>
      <c r="S6" s="91"/>
      <c r="T6" s="10" t="s">
        <v>83</v>
      </c>
      <c r="U6" s="8" t="s">
        <v>0</v>
      </c>
      <c r="V6" s="9" t="s">
        <v>1</v>
      </c>
      <c r="W6" s="5"/>
    </row>
    <row r="7" spans="1:23" ht="15" customHeight="1">
      <c r="A7" s="5"/>
      <c r="B7" s="92"/>
      <c r="C7" s="93"/>
      <c r="D7" s="11"/>
      <c r="E7" s="14" t="s">
        <v>5</v>
      </c>
      <c r="F7" s="15"/>
      <c r="G7" s="5"/>
      <c r="I7" s="5"/>
      <c r="J7" s="20"/>
      <c r="K7" s="17"/>
      <c r="L7" s="82"/>
      <c r="M7" s="83" t="s">
        <v>135</v>
      </c>
      <c r="N7" s="84"/>
      <c r="O7" s="5"/>
      <c r="P7" s="5"/>
      <c r="R7" s="92"/>
      <c r="S7" s="93"/>
      <c r="T7" s="11"/>
      <c r="U7" s="14" t="s">
        <v>108</v>
      </c>
      <c r="V7" s="15"/>
      <c r="W7" s="5"/>
    </row>
    <row r="8" spans="1:23" ht="6.75" customHeight="1">
      <c r="A8" s="5"/>
      <c r="B8" s="20"/>
      <c r="C8" s="17"/>
      <c r="D8" s="16"/>
      <c r="E8" s="3"/>
      <c r="F8" s="24"/>
      <c r="G8" s="5"/>
      <c r="I8" s="5"/>
      <c r="J8" s="21"/>
      <c r="K8" s="18"/>
      <c r="L8" s="33"/>
      <c r="M8" s="33"/>
      <c r="N8" s="34"/>
      <c r="O8" s="5"/>
      <c r="P8" s="5"/>
      <c r="R8" s="58"/>
      <c r="S8" s="59"/>
      <c r="T8" s="16"/>
      <c r="U8" s="3"/>
      <c r="V8" s="24"/>
      <c r="W8" s="5"/>
    </row>
    <row r="9" spans="1:23" ht="15">
      <c r="A9" s="5"/>
      <c r="B9" s="21" t="s">
        <v>23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I9" s="5"/>
      <c r="J9" s="21" t="s">
        <v>49</v>
      </c>
      <c r="K9" s="18"/>
      <c r="L9" s="33">
        <f>M9+N9</f>
        <v>1523923.0000000168</v>
      </c>
      <c r="M9" s="33">
        <f>SUM(M11:M27)</f>
        <v>827973.0000000001</v>
      </c>
      <c r="N9" s="34">
        <f>SUM(N11:N27)</f>
        <v>695950.0000000168</v>
      </c>
      <c r="O9" s="5"/>
      <c r="P9" s="5"/>
      <c r="R9" s="60" t="s">
        <v>86</v>
      </c>
      <c r="S9" s="65"/>
      <c r="T9" s="16">
        <f>D9/L9</f>
        <v>8319.571017626597</v>
      </c>
      <c r="U9" s="3">
        <f>E9/M9</f>
        <v>9150.41488020831</v>
      </c>
      <c r="V9" s="24">
        <f>F9/N9</f>
        <v>7331.114540245532</v>
      </c>
      <c r="W9" s="5"/>
    </row>
    <row r="10" spans="1:23" ht="6" customHeight="1">
      <c r="A10" s="5"/>
      <c r="B10" s="21"/>
      <c r="C10" s="18"/>
      <c r="D10" s="16"/>
      <c r="E10" s="3"/>
      <c r="F10" s="24"/>
      <c r="G10" s="5"/>
      <c r="I10" s="5"/>
      <c r="J10" s="21"/>
      <c r="K10" s="18"/>
      <c r="L10" s="33"/>
      <c r="M10" s="33"/>
      <c r="N10" s="34"/>
      <c r="O10" s="5"/>
      <c r="P10" s="5"/>
      <c r="R10" s="60"/>
      <c r="S10" s="61"/>
      <c r="T10" s="16"/>
      <c r="U10" s="3"/>
      <c r="V10" s="24"/>
      <c r="W10" s="5"/>
    </row>
    <row r="11" spans="1:23" ht="21.75" customHeight="1">
      <c r="A11" s="5"/>
      <c r="B11" s="21" t="s">
        <v>24</v>
      </c>
      <c r="C11" s="18" t="s">
        <v>6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I11" s="5"/>
      <c r="J11" s="21" t="s">
        <v>24</v>
      </c>
      <c r="K11" s="18" t="s">
        <v>50</v>
      </c>
      <c r="L11" s="35">
        <f aca="true" t="shared" si="0" ref="L11:L27">M11+N11</f>
        <v>1434</v>
      </c>
      <c r="M11" s="66">
        <v>967.0000000000001</v>
      </c>
      <c r="N11" s="67">
        <v>467</v>
      </c>
      <c r="O11" s="5"/>
      <c r="P11" s="5"/>
      <c r="R11" s="60" t="s">
        <v>24</v>
      </c>
      <c r="S11" s="61" t="s">
        <v>87</v>
      </c>
      <c r="T11" s="16">
        <f>D11/L11</f>
        <v>38508.212663877275</v>
      </c>
      <c r="U11" s="3">
        <f aca="true" t="shared" si="1" ref="T11:V27">E11/M11</f>
        <v>55455.24525336092</v>
      </c>
      <c r="V11" s="24">
        <f t="shared" si="1"/>
        <v>3416.6055674518207</v>
      </c>
      <c r="W11" s="5"/>
    </row>
    <row r="12" spans="1:23" ht="20.25" customHeight="1">
      <c r="A12" s="5"/>
      <c r="B12" s="21" t="s">
        <v>25</v>
      </c>
      <c r="C12" s="18" t="s">
        <v>7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I12" s="5"/>
      <c r="J12" s="21" t="s">
        <v>25</v>
      </c>
      <c r="K12" s="18" t="s">
        <v>51</v>
      </c>
      <c r="L12" s="35">
        <f t="shared" si="0"/>
        <v>436531.0000000021</v>
      </c>
      <c r="M12" s="66">
        <v>306894.0000000014</v>
      </c>
      <c r="N12" s="67">
        <v>129637.00000000068</v>
      </c>
      <c r="O12" s="5"/>
      <c r="P12" s="5"/>
      <c r="R12" s="60" t="s">
        <v>25</v>
      </c>
      <c r="S12" s="61" t="s">
        <v>88</v>
      </c>
      <c r="T12" s="16">
        <f t="shared" si="1"/>
        <v>6459.674119278331</v>
      </c>
      <c r="U12" s="3">
        <f t="shared" si="1"/>
        <v>6943.014540723162</v>
      </c>
      <c r="V12" s="24">
        <f t="shared" si="1"/>
        <v>5315.44619593168</v>
      </c>
      <c r="W12" s="5"/>
    </row>
    <row r="13" spans="1:23" ht="27.75" customHeight="1">
      <c r="A13" s="5"/>
      <c r="B13" s="21" t="s">
        <v>26</v>
      </c>
      <c r="C13" s="18" t="s">
        <v>8</v>
      </c>
      <c r="D13" s="16">
        <f>E13+F13</f>
        <v>563882981.0570002</v>
      </c>
      <c r="E13" s="3">
        <v>149663073.612</v>
      </c>
      <c r="F13" s="24">
        <v>414219907.4450002</v>
      </c>
      <c r="G13" s="5"/>
      <c r="I13" s="5"/>
      <c r="J13" s="21" t="s">
        <v>26</v>
      </c>
      <c r="K13" s="18" t="s">
        <v>52</v>
      </c>
      <c r="L13" s="35">
        <f t="shared" si="0"/>
        <v>13807.000000000005</v>
      </c>
      <c r="M13" s="66">
        <v>8997.000000000005</v>
      </c>
      <c r="N13" s="67">
        <v>4810</v>
      </c>
      <c r="O13" s="5"/>
      <c r="P13" s="5"/>
      <c r="R13" s="60" t="s">
        <v>26</v>
      </c>
      <c r="S13" s="61" t="s">
        <v>89</v>
      </c>
      <c r="T13" s="16">
        <f t="shared" si="1"/>
        <v>40840.36945440718</v>
      </c>
      <c r="U13" s="3">
        <f t="shared" si="1"/>
        <v>16634.775326442137</v>
      </c>
      <c r="V13" s="24">
        <f t="shared" si="1"/>
        <v>86116.4048742204</v>
      </c>
      <c r="W13" s="5"/>
    </row>
    <row r="14" spans="1:23" ht="45" customHeight="1">
      <c r="A14" s="5"/>
      <c r="B14" s="21" t="s">
        <v>27</v>
      </c>
      <c r="C14" s="18" t="s">
        <v>9</v>
      </c>
      <c r="D14" s="16">
        <f aca="true" t="shared" si="2" ref="D14:D27">E14+F14</f>
        <v>47858062.324999996</v>
      </c>
      <c r="E14" s="3">
        <v>46143831.205</v>
      </c>
      <c r="F14" s="24">
        <v>1714231.12</v>
      </c>
      <c r="G14" s="5"/>
      <c r="I14" s="5"/>
      <c r="J14" s="21" t="s">
        <v>27</v>
      </c>
      <c r="K14" s="18" t="s">
        <v>53</v>
      </c>
      <c r="L14" s="35">
        <f t="shared" si="0"/>
        <v>4280.000000000001</v>
      </c>
      <c r="M14" s="66">
        <v>3973.000000000001</v>
      </c>
      <c r="N14" s="67">
        <v>307</v>
      </c>
      <c r="O14" s="5"/>
      <c r="P14" s="5"/>
      <c r="R14" s="60" t="s">
        <v>27</v>
      </c>
      <c r="S14" s="61" t="s">
        <v>90</v>
      </c>
      <c r="T14" s="16">
        <f t="shared" si="1"/>
        <v>11181.790262850463</v>
      </c>
      <c r="U14" s="3">
        <f t="shared" si="1"/>
        <v>11614.354695444246</v>
      </c>
      <c r="V14" s="24">
        <f t="shared" si="1"/>
        <v>5583.814723127036</v>
      </c>
      <c r="W14" s="5"/>
    </row>
    <row r="15" spans="1:23" ht="16.5" customHeight="1">
      <c r="A15" s="5"/>
      <c r="B15" s="21" t="s">
        <v>28</v>
      </c>
      <c r="C15" s="18" t="s">
        <v>10</v>
      </c>
      <c r="D15" s="16">
        <f t="shared" si="2"/>
        <v>64934442.85000002</v>
      </c>
      <c r="E15" s="3">
        <v>57850345.530000016</v>
      </c>
      <c r="F15" s="24">
        <v>7084097.319999999</v>
      </c>
      <c r="G15" s="5"/>
      <c r="I15" s="5"/>
      <c r="J15" s="21" t="s">
        <v>28</v>
      </c>
      <c r="K15" s="18" t="s">
        <v>54</v>
      </c>
      <c r="L15" s="35">
        <f t="shared" si="0"/>
        <v>1874.000000000001</v>
      </c>
      <c r="M15" s="66">
        <v>1321.0000000000007</v>
      </c>
      <c r="N15" s="67">
        <v>553.0000000000001</v>
      </c>
      <c r="O15" s="5"/>
      <c r="P15" s="5"/>
      <c r="R15" s="60" t="s">
        <v>28</v>
      </c>
      <c r="S15" s="61" t="s">
        <v>91</v>
      </c>
      <c r="T15" s="16">
        <f t="shared" si="1"/>
        <v>34650.18295090714</v>
      </c>
      <c r="U15" s="3">
        <f t="shared" si="1"/>
        <v>43792.842944738826</v>
      </c>
      <c r="V15" s="24">
        <f t="shared" si="1"/>
        <v>12810.302567811932</v>
      </c>
      <c r="W15" s="5"/>
    </row>
    <row r="16" spans="1:23" ht="39.75" customHeight="1">
      <c r="A16" s="5"/>
      <c r="B16" s="21" t="s">
        <v>29</v>
      </c>
      <c r="C16" s="18" t="s">
        <v>11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I16" s="5"/>
      <c r="J16" s="21" t="s">
        <v>29</v>
      </c>
      <c r="K16" s="18" t="s">
        <v>55</v>
      </c>
      <c r="L16" s="35">
        <f t="shared" si="0"/>
        <v>542149.0000000154</v>
      </c>
      <c r="M16" s="66">
        <v>176134.9999999982</v>
      </c>
      <c r="N16" s="67">
        <v>366014.00000001723</v>
      </c>
      <c r="O16" s="5"/>
      <c r="P16" s="5"/>
      <c r="R16" s="60" t="s">
        <v>29</v>
      </c>
      <c r="S16" s="61" t="s">
        <v>92</v>
      </c>
      <c r="T16" s="16">
        <f t="shared" si="1"/>
        <v>9742.864428771156</v>
      </c>
      <c r="U16" s="3">
        <f t="shared" si="1"/>
        <v>13265.983413234348</v>
      </c>
      <c r="V16" s="24">
        <f t="shared" si="1"/>
        <v>8047.452334347475</v>
      </c>
      <c r="W16" s="5"/>
    </row>
    <row r="17" spans="1:23" ht="20.25" customHeight="1">
      <c r="A17" s="5"/>
      <c r="B17" s="21" t="s">
        <v>30</v>
      </c>
      <c r="C17" s="18" t="s">
        <v>12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I17" s="5"/>
      <c r="J17" s="21" t="s">
        <v>30</v>
      </c>
      <c r="K17" s="18" t="s">
        <v>56</v>
      </c>
      <c r="L17" s="35">
        <f t="shared" si="0"/>
        <v>9403.999999999995</v>
      </c>
      <c r="M17" s="66">
        <v>7993.999999999995</v>
      </c>
      <c r="N17" s="67">
        <v>1409.9999999999995</v>
      </c>
      <c r="O17" s="5"/>
      <c r="P17" s="5"/>
      <c r="R17" s="60" t="s">
        <v>30</v>
      </c>
      <c r="S17" s="61" t="s">
        <v>93</v>
      </c>
      <c r="T17" s="16">
        <f t="shared" si="1"/>
        <v>20273.452746703548</v>
      </c>
      <c r="U17" s="3">
        <f t="shared" si="1"/>
        <v>21850.450734300746</v>
      </c>
      <c r="V17" s="24">
        <f t="shared" si="1"/>
        <v>11332.657063829782</v>
      </c>
      <c r="W17" s="5"/>
    </row>
    <row r="18" spans="1:23" ht="32.25" customHeight="1">
      <c r="A18" s="5"/>
      <c r="B18" s="21" t="s">
        <v>31</v>
      </c>
      <c r="C18" s="18" t="s">
        <v>13</v>
      </c>
      <c r="D18" s="16">
        <f t="shared" si="2"/>
        <v>953835235.2900051</v>
      </c>
      <c r="E18" s="3">
        <v>456112680.5799987</v>
      </c>
      <c r="F18" s="24">
        <v>497722554.7100064</v>
      </c>
      <c r="G18" s="5"/>
      <c r="I18" s="5"/>
      <c r="J18" s="21" t="s">
        <v>31</v>
      </c>
      <c r="K18" s="18" t="s">
        <v>57</v>
      </c>
      <c r="L18" s="35">
        <f t="shared" si="0"/>
        <v>190625.99999999866</v>
      </c>
      <c r="M18" s="66">
        <v>73242</v>
      </c>
      <c r="N18" s="67">
        <v>117383.99999999868</v>
      </c>
      <c r="O18" s="5"/>
      <c r="P18" s="5"/>
      <c r="R18" s="60" t="s">
        <v>31</v>
      </c>
      <c r="S18" s="61" t="s">
        <v>94</v>
      </c>
      <c r="T18" s="16">
        <f t="shared" si="1"/>
        <v>5003.699575556387</v>
      </c>
      <c r="U18" s="3">
        <f t="shared" si="1"/>
        <v>6227.4744078533995</v>
      </c>
      <c r="V18" s="24">
        <f t="shared" si="1"/>
        <v>4240.12262923407</v>
      </c>
      <c r="W18" s="5"/>
    </row>
    <row r="19" spans="1:23" ht="21.75" customHeight="1">
      <c r="A19" s="5"/>
      <c r="B19" s="21" t="s">
        <v>32</v>
      </c>
      <c r="C19" s="18" t="s">
        <v>14</v>
      </c>
      <c r="D19" s="16">
        <f t="shared" si="2"/>
        <v>567394685.1600022</v>
      </c>
      <c r="E19" s="3">
        <v>531153947.91000223</v>
      </c>
      <c r="F19" s="24">
        <v>36240737.24999998</v>
      </c>
      <c r="G19" s="5"/>
      <c r="I19" s="5"/>
      <c r="J19" s="21" t="s">
        <v>32</v>
      </c>
      <c r="K19" s="18" t="s">
        <v>58</v>
      </c>
      <c r="L19" s="35">
        <f t="shared" si="0"/>
        <v>13263.000000000011</v>
      </c>
      <c r="M19" s="66">
        <v>11066.000000000013</v>
      </c>
      <c r="N19" s="67">
        <v>2196.999999999999</v>
      </c>
      <c r="O19" s="5"/>
      <c r="P19" s="5"/>
      <c r="R19" s="60" t="s">
        <v>32</v>
      </c>
      <c r="S19" s="61" t="s">
        <v>95</v>
      </c>
      <c r="T19" s="16">
        <f t="shared" si="1"/>
        <v>42780.26729699176</v>
      </c>
      <c r="U19" s="3">
        <f t="shared" si="1"/>
        <v>47998.73015633487</v>
      </c>
      <c r="V19" s="24">
        <f t="shared" si="1"/>
        <v>16495.55632680928</v>
      </c>
      <c r="W19" s="5"/>
    </row>
    <row r="20" spans="1:23" ht="24" customHeight="1">
      <c r="A20" s="5"/>
      <c r="B20" s="21" t="s">
        <v>33</v>
      </c>
      <c r="C20" s="18" t="s">
        <v>15</v>
      </c>
      <c r="D20" s="16">
        <f t="shared" si="2"/>
        <v>823420600.1600013</v>
      </c>
      <c r="E20" s="3">
        <v>560086680.0300012</v>
      </c>
      <c r="F20" s="24">
        <v>263333920.13000005</v>
      </c>
      <c r="G20" s="5"/>
      <c r="I20" s="5"/>
      <c r="J20" s="21" t="s">
        <v>33</v>
      </c>
      <c r="K20" s="18" t="s">
        <v>59</v>
      </c>
      <c r="L20" s="35">
        <f t="shared" si="0"/>
        <v>25031.000000000022</v>
      </c>
      <c r="M20" s="66">
        <v>19052.00000000002</v>
      </c>
      <c r="N20" s="67">
        <v>5979.0000000000055</v>
      </c>
      <c r="O20" s="5"/>
      <c r="P20" s="5"/>
      <c r="R20" s="60" t="s">
        <v>33</v>
      </c>
      <c r="S20" s="61" t="s">
        <v>96</v>
      </c>
      <c r="T20" s="16">
        <f t="shared" si="1"/>
        <v>32896.03292557231</v>
      </c>
      <c r="U20" s="3">
        <f t="shared" si="1"/>
        <v>29397.78921005672</v>
      </c>
      <c r="V20" s="24">
        <f t="shared" si="1"/>
        <v>44043.13767017893</v>
      </c>
      <c r="W20" s="5"/>
    </row>
    <row r="21" spans="1:23" ht="24.75" customHeight="1">
      <c r="A21" s="5"/>
      <c r="B21" s="21" t="s">
        <v>34</v>
      </c>
      <c r="C21" s="18" t="s">
        <v>16</v>
      </c>
      <c r="D21" s="16">
        <f t="shared" si="2"/>
        <v>23759639.450000003</v>
      </c>
      <c r="E21" s="3">
        <v>10681655.18</v>
      </c>
      <c r="F21" s="24">
        <v>13077984.270000001</v>
      </c>
      <c r="G21" s="5"/>
      <c r="I21" s="5"/>
      <c r="J21" s="21" t="s">
        <v>34</v>
      </c>
      <c r="K21" s="18" t="s">
        <v>60</v>
      </c>
      <c r="L21" s="35">
        <f t="shared" si="0"/>
        <v>757.0000000000001</v>
      </c>
      <c r="M21" s="66">
        <v>467.00000000000006</v>
      </c>
      <c r="N21" s="67">
        <v>290.00000000000006</v>
      </c>
      <c r="O21" s="5"/>
      <c r="P21" s="5"/>
      <c r="R21" s="60" t="s">
        <v>34</v>
      </c>
      <c r="S21" s="61" t="s">
        <v>97</v>
      </c>
      <c r="T21" s="16">
        <f t="shared" si="1"/>
        <v>31386.577873183618</v>
      </c>
      <c r="U21" s="3">
        <f t="shared" si="1"/>
        <v>22872.923297644535</v>
      </c>
      <c r="V21" s="24">
        <f t="shared" si="1"/>
        <v>45096.49748275862</v>
      </c>
      <c r="W21" s="5"/>
    </row>
    <row r="22" spans="1:23" ht="35.25" customHeight="1">
      <c r="A22" s="5"/>
      <c r="B22" s="21" t="s">
        <v>35</v>
      </c>
      <c r="C22" s="18" t="s">
        <v>17</v>
      </c>
      <c r="D22" s="16">
        <f t="shared" si="2"/>
        <v>25260690.669999987</v>
      </c>
      <c r="E22" s="3">
        <v>18908249.399999987</v>
      </c>
      <c r="F22" s="24">
        <v>6352441.2700000005</v>
      </c>
      <c r="G22" s="5"/>
      <c r="I22" s="5"/>
      <c r="J22" s="21" t="s">
        <v>35</v>
      </c>
      <c r="K22" s="18" t="s">
        <v>61</v>
      </c>
      <c r="L22" s="35">
        <f t="shared" si="0"/>
        <v>4008.0000000000027</v>
      </c>
      <c r="M22" s="66">
        <v>2848.0000000000027</v>
      </c>
      <c r="N22" s="67">
        <v>1160</v>
      </c>
      <c r="O22" s="5"/>
      <c r="P22" s="5"/>
      <c r="R22" s="60" t="s">
        <v>35</v>
      </c>
      <c r="S22" s="61" t="s">
        <v>98</v>
      </c>
      <c r="T22" s="16">
        <f t="shared" si="1"/>
        <v>6302.567532435122</v>
      </c>
      <c r="U22" s="3">
        <f t="shared" si="1"/>
        <v>6639.132514044933</v>
      </c>
      <c r="V22" s="24">
        <f t="shared" si="1"/>
        <v>5476.242474137932</v>
      </c>
      <c r="W22" s="5"/>
    </row>
    <row r="23" spans="1:23" ht="33" customHeight="1">
      <c r="A23" s="5"/>
      <c r="B23" s="21" t="s">
        <v>36</v>
      </c>
      <c r="C23" s="18" t="s">
        <v>18</v>
      </c>
      <c r="D23" s="16">
        <f t="shared" si="2"/>
        <v>98425691.21000001</v>
      </c>
      <c r="E23" s="3">
        <v>66087212.110000014</v>
      </c>
      <c r="F23" s="24">
        <v>32338479.099999987</v>
      </c>
      <c r="G23" s="5"/>
      <c r="I23" s="5"/>
      <c r="J23" s="21" t="s">
        <v>36</v>
      </c>
      <c r="K23" s="18" t="s">
        <v>62</v>
      </c>
      <c r="L23" s="35">
        <f t="shared" si="0"/>
        <v>28224.999999999978</v>
      </c>
      <c r="M23" s="66">
        <v>20317.99999999998</v>
      </c>
      <c r="N23" s="67">
        <v>7906.999999999997</v>
      </c>
      <c r="O23" s="5"/>
      <c r="P23" s="5"/>
      <c r="R23" s="60" t="s">
        <v>36</v>
      </c>
      <c r="S23" s="61" t="s">
        <v>99</v>
      </c>
      <c r="T23" s="16">
        <f t="shared" si="1"/>
        <v>3487.181265190437</v>
      </c>
      <c r="U23" s="3">
        <f t="shared" si="1"/>
        <v>3252.6435726941663</v>
      </c>
      <c r="V23" s="24">
        <f t="shared" si="1"/>
        <v>4089.8544454281014</v>
      </c>
      <c r="W23" s="5"/>
    </row>
    <row r="24" spans="1:23" ht="24.75" customHeight="1">
      <c r="A24" s="5"/>
      <c r="B24" s="21" t="s">
        <v>37</v>
      </c>
      <c r="C24" s="18" t="s">
        <v>19</v>
      </c>
      <c r="D24" s="16">
        <f t="shared" si="2"/>
        <v>214743513.414001</v>
      </c>
      <c r="E24" s="3">
        <v>182809194.094001</v>
      </c>
      <c r="F24" s="24">
        <v>31934319.320000008</v>
      </c>
      <c r="G24" s="5"/>
      <c r="I24" s="5"/>
      <c r="J24" s="21" t="s">
        <v>37</v>
      </c>
      <c r="K24" s="18" t="s">
        <v>63</v>
      </c>
      <c r="L24" s="35">
        <f t="shared" si="0"/>
        <v>119518.00000000032</v>
      </c>
      <c r="M24" s="66">
        <v>104496.00000000033</v>
      </c>
      <c r="N24" s="67">
        <v>15021.999999999985</v>
      </c>
      <c r="O24" s="5"/>
      <c r="P24" s="5"/>
      <c r="R24" s="60" t="s">
        <v>37</v>
      </c>
      <c r="S24" s="61" t="s">
        <v>100</v>
      </c>
      <c r="T24" s="16">
        <f t="shared" si="1"/>
        <v>1796.74620905638</v>
      </c>
      <c r="U24" s="3">
        <f t="shared" si="1"/>
        <v>1749.4372425164638</v>
      </c>
      <c r="V24" s="24">
        <f t="shared" si="1"/>
        <v>2125.836727466385</v>
      </c>
      <c r="W24" s="5"/>
    </row>
    <row r="25" spans="1:23" ht="30">
      <c r="A25" s="5"/>
      <c r="B25" s="21" t="s">
        <v>38</v>
      </c>
      <c r="C25" s="18" t="s">
        <v>20</v>
      </c>
      <c r="D25" s="16">
        <f t="shared" si="2"/>
        <v>482898718.0090008</v>
      </c>
      <c r="E25" s="3">
        <v>462299507.4910008</v>
      </c>
      <c r="F25" s="24">
        <v>20599210.51800002</v>
      </c>
      <c r="G25" s="5"/>
      <c r="I25" s="5"/>
      <c r="J25" s="21" t="s">
        <v>38</v>
      </c>
      <c r="K25" s="18" t="s">
        <v>64</v>
      </c>
      <c r="L25" s="35">
        <f t="shared" si="0"/>
        <v>31744.999999999985</v>
      </c>
      <c r="M25" s="66">
        <v>27279.999999999985</v>
      </c>
      <c r="N25" s="67">
        <v>4465</v>
      </c>
      <c r="O25" s="5"/>
      <c r="P25" s="5"/>
      <c r="R25" s="60" t="s">
        <v>38</v>
      </c>
      <c r="S25" s="61" t="s">
        <v>101</v>
      </c>
      <c r="T25" s="16">
        <f t="shared" si="1"/>
        <v>15211.804000913562</v>
      </c>
      <c r="U25" s="3">
        <f t="shared" si="1"/>
        <v>16946.462884567485</v>
      </c>
      <c r="V25" s="24">
        <f t="shared" si="1"/>
        <v>4613.484998432255</v>
      </c>
      <c r="W25" s="5"/>
    </row>
    <row r="26" spans="1:23" ht="15" customHeight="1">
      <c r="A26" s="5"/>
      <c r="B26" s="21" t="s">
        <v>39</v>
      </c>
      <c r="C26" s="18" t="s">
        <v>21</v>
      </c>
      <c r="D26" s="16">
        <f t="shared" si="2"/>
        <v>161245916.96000004</v>
      </c>
      <c r="E26" s="3">
        <v>137243243.84000003</v>
      </c>
      <c r="F26" s="24">
        <v>24002673.119999997</v>
      </c>
      <c r="G26" s="5"/>
      <c r="I26" s="5"/>
      <c r="J26" s="21" t="s">
        <v>39</v>
      </c>
      <c r="K26" s="18" t="s">
        <v>65</v>
      </c>
      <c r="L26" s="35">
        <f t="shared" si="0"/>
        <v>32485.000000000025</v>
      </c>
      <c r="M26" s="66">
        <v>26303.000000000022</v>
      </c>
      <c r="N26" s="67">
        <v>6182.000000000005</v>
      </c>
      <c r="O26" s="5"/>
      <c r="P26" s="5"/>
      <c r="R26" s="60" t="s">
        <v>39</v>
      </c>
      <c r="S26" s="61" t="s">
        <v>102</v>
      </c>
      <c r="T26" s="16">
        <f t="shared" si="1"/>
        <v>4963.703769739877</v>
      </c>
      <c r="U26" s="3">
        <f t="shared" si="1"/>
        <v>5217.7791065657875</v>
      </c>
      <c r="V26" s="24">
        <f t="shared" si="1"/>
        <v>3882.671161436425</v>
      </c>
      <c r="W26" s="5"/>
    </row>
    <row r="27" spans="1:23" ht="27" customHeight="1">
      <c r="A27" s="5"/>
      <c r="B27" s="22" t="s">
        <v>40</v>
      </c>
      <c r="C27" s="19" t="s">
        <v>22</v>
      </c>
      <c r="D27" s="12">
        <f t="shared" si="2"/>
        <v>302920910.5930004</v>
      </c>
      <c r="E27" s="4">
        <v>201585620.34800005</v>
      </c>
      <c r="F27" s="25">
        <v>101335290.24500033</v>
      </c>
      <c r="G27" s="5"/>
      <c r="I27" s="5"/>
      <c r="J27" s="22" t="s">
        <v>40</v>
      </c>
      <c r="K27" s="19" t="s">
        <v>66</v>
      </c>
      <c r="L27" s="36">
        <f t="shared" si="0"/>
        <v>68786.00000000025</v>
      </c>
      <c r="M27" s="68">
        <v>36620.00000000018</v>
      </c>
      <c r="N27" s="69">
        <v>32166.000000000065</v>
      </c>
      <c r="O27" s="5"/>
      <c r="P27" s="5"/>
      <c r="R27" s="62" t="s">
        <v>40</v>
      </c>
      <c r="S27" s="63" t="s">
        <v>103</v>
      </c>
      <c r="T27" s="12">
        <f t="shared" si="1"/>
        <v>4403.816337525068</v>
      </c>
      <c r="U27" s="4">
        <f t="shared" si="1"/>
        <v>5504.795749535747</v>
      </c>
      <c r="V27" s="25">
        <f t="shared" si="1"/>
        <v>3150.385196947091</v>
      </c>
      <c r="W27" s="5"/>
    </row>
    <row r="28" spans="1:23" ht="3" customHeight="1">
      <c r="A28" s="5"/>
      <c r="B28" s="5"/>
      <c r="C28" s="13"/>
      <c r="D28" s="3"/>
      <c r="E28" s="3"/>
      <c r="F28" s="3"/>
      <c r="G28" s="5"/>
      <c r="I28" s="5"/>
      <c r="K28" s="38"/>
      <c r="L28" s="35"/>
      <c r="M28" s="66"/>
      <c r="N28" s="66"/>
      <c r="O28" s="5"/>
      <c r="P28" s="5"/>
      <c r="R28" s="40"/>
      <c r="S28" s="13"/>
      <c r="T28" s="3"/>
      <c r="U28" s="3"/>
      <c r="V28" s="3"/>
      <c r="W28" s="5"/>
    </row>
    <row r="29" spans="1:23" ht="12" customHeight="1">
      <c r="A29" s="5"/>
      <c r="B29" s="5"/>
      <c r="C29" s="13"/>
      <c r="D29" s="3"/>
      <c r="E29" s="3"/>
      <c r="F29" s="3"/>
      <c r="G29" s="5"/>
      <c r="I29" s="5"/>
      <c r="J29" s="50" t="s">
        <v>132</v>
      </c>
      <c r="K29" s="38"/>
      <c r="L29" s="35"/>
      <c r="M29" s="66"/>
      <c r="N29" s="66"/>
      <c r="O29" s="5"/>
      <c r="P29" s="5"/>
      <c r="R29" s="50" t="s">
        <v>109</v>
      </c>
      <c r="S29" s="13"/>
      <c r="T29" s="3"/>
      <c r="U29" s="3"/>
      <c r="V29" s="3"/>
      <c r="W29" s="5"/>
    </row>
    <row r="30" spans="1:23" ht="12" customHeight="1">
      <c r="A30" s="5"/>
      <c r="B30" s="23" t="s">
        <v>68</v>
      </c>
      <c r="C30" s="13"/>
      <c r="D30" s="3"/>
      <c r="E30" s="3"/>
      <c r="F30" s="3"/>
      <c r="G30" s="5"/>
      <c r="I30" s="5"/>
      <c r="J30" s="50" t="s">
        <v>124</v>
      </c>
      <c r="K30" s="38"/>
      <c r="L30" s="35"/>
      <c r="M30" s="66"/>
      <c r="N30" s="66"/>
      <c r="O30" s="5"/>
      <c r="P30" s="5"/>
      <c r="R30" s="50" t="s">
        <v>79</v>
      </c>
      <c r="S30" s="13"/>
      <c r="T30" s="3"/>
      <c r="U30" s="3"/>
      <c r="V30" s="3"/>
      <c r="W30" s="5"/>
    </row>
    <row r="31" spans="1:23" ht="11.25" customHeight="1">
      <c r="A31" s="5"/>
      <c r="B31" s="23" t="s">
        <v>42</v>
      </c>
      <c r="C31" s="13"/>
      <c r="D31" s="3"/>
      <c r="E31" s="3"/>
      <c r="F31" s="3"/>
      <c r="G31" s="5"/>
      <c r="I31" s="5"/>
      <c r="J31" s="78" t="s">
        <v>68</v>
      </c>
      <c r="K31" s="38"/>
      <c r="L31" s="35"/>
      <c r="M31" s="66"/>
      <c r="N31" s="66"/>
      <c r="O31" s="5"/>
      <c r="P31" s="5"/>
      <c r="R31" s="40"/>
      <c r="S31" s="13"/>
      <c r="T31" s="3"/>
      <c r="U31" s="3"/>
      <c r="V31" s="3"/>
      <c r="W31" s="5"/>
    </row>
    <row r="32" spans="7:23" ht="12" customHeight="1">
      <c r="G32" s="5"/>
      <c r="I32" s="5"/>
      <c r="J32" s="79" t="s">
        <v>73</v>
      </c>
      <c r="K32" s="39"/>
      <c r="O32" s="5"/>
      <c r="P32" s="5"/>
      <c r="R32" s="50" t="s">
        <v>132</v>
      </c>
      <c r="S32" s="13"/>
      <c r="T32" s="3"/>
      <c r="U32" s="3"/>
      <c r="V32" s="3"/>
      <c r="W32" s="5"/>
    </row>
    <row r="33" spans="7:23" ht="12" customHeight="1">
      <c r="G33" s="5"/>
      <c r="I33" s="5"/>
      <c r="O33" s="5"/>
      <c r="P33" s="5"/>
      <c r="R33" s="50" t="s">
        <v>124</v>
      </c>
      <c r="S33" s="13"/>
      <c r="T33" s="3"/>
      <c r="U33" s="3"/>
      <c r="V33" s="3"/>
      <c r="W33" s="5"/>
    </row>
    <row r="34" spans="1:23" ht="16.5" customHeight="1">
      <c r="A34" s="5"/>
      <c r="G34" s="5"/>
      <c r="I34" s="5"/>
      <c r="O34" s="5"/>
      <c r="P34" s="5"/>
      <c r="R34" s="46" t="s">
        <v>68</v>
      </c>
      <c r="S34" s="13"/>
      <c r="T34" s="3"/>
      <c r="U34" s="3"/>
      <c r="V34" s="3"/>
      <c r="W34" s="5"/>
    </row>
    <row r="35" spans="1:23" ht="16.5" customHeight="1">
      <c r="A35" s="5"/>
      <c r="G35" s="5"/>
      <c r="I35" s="5"/>
      <c r="O35" s="5"/>
      <c r="P35" s="5"/>
      <c r="R35" s="46" t="s">
        <v>73</v>
      </c>
      <c r="S35" s="13"/>
      <c r="T35" s="3"/>
      <c r="U35" s="3"/>
      <c r="V35" s="3"/>
      <c r="W35" s="5"/>
    </row>
    <row r="36" spans="1:23" ht="16.5" customHeight="1">
      <c r="A36" s="5"/>
      <c r="G36" s="5"/>
      <c r="I36" s="5"/>
      <c r="K36" s="49"/>
      <c r="L36" s="49"/>
      <c r="M36" s="54"/>
      <c r="O36" s="5"/>
      <c r="P36" s="5"/>
      <c r="R36" s="50"/>
      <c r="S36" s="13"/>
      <c r="T36" s="3"/>
      <c r="U36" s="3"/>
      <c r="V36" s="3"/>
      <c r="W36" s="5"/>
    </row>
    <row r="37" spans="1:23" ht="6.75" customHeight="1">
      <c r="A37" s="5"/>
      <c r="G37" s="5"/>
      <c r="I37" s="5"/>
      <c r="K37" s="47"/>
      <c r="L37" s="48"/>
      <c r="M37" s="56"/>
      <c r="O37" s="5"/>
      <c r="P37" s="5"/>
      <c r="R37" s="40"/>
      <c r="S37" s="13"/>
      <c r="T37" s="3"/>
      <c r="U37" s="3"/>
      <c r="V37" s="3"/>
      <c r="W37" s="5"/>
    </row>
    <row r="38" spans="1:23" ht="12" customHeight="1">
      <c r="A38" s="5"/>
      <c r="G38" s="5"/>
      <c r="I38" s="5"/>
      <c r="K38" s="47"/>
      <c r="L38" s="48"/>
      <c r="M38" s="56"/>
      <c r="O38" s="5"/>
      <c r="P38" s="5"/>
      <c r="R38" s="40"/>
      <c r="S38" s="13"/>
      <c r="T38" s="40"/>
      <c r="U38" s="40"/>
      <c r="V38" s="40"/>
      <c r="W38" s="5"/>
    </row>
    <row r="39" spans="1:23" ht="12" customHeight="1">
      <c r="A39" s="5"/>
      <c r="G39" s="5"/>
      <c r="I39" s="5"/>
      <c r="K39" s="47"/>
      <c r="L39" s="48"/>
      <c r="M39" s="56"/>
      <c r="O39" s="5"/>
      <c r="P39" s="5"/>
      <c r="R39" s="40"/>
      <c r="S39" s="13"/>
      <c r="T39" s="40"/>
      <c r="U39" s="40"/>
      <c r="V39" s="40"/>
      <c r="W39" s="5"/>
    </row>
    <row r="40" spans="11:22" ht="12" customHeight="1">
      <c r="K40" s="47"/>
      <c r="L40" s="48"/>
      <c r="M40" s="56"/>
      <c r="R40" s="41"/>
      <c r="S40" s="13"/>
      <c r="T40" s="41"/>
      <c r="U40" s="41"/>
      <c r="V40" s="41"/>
    </row>
    <row r="41" spans="11:22" ht="15">
      <c r="K41" s="47"/>
      <c r="L41" s="48"/>
      <c r="M41" s="56"/>
      <c r="R41" s="41"/>
      <c r="S41" s="41"/>
      <c r="T41" s="41"/>
      <c r="U41" s="41"/>
      <c r="V41" s="41"/>
    </row>
    <row r="42" spans="11:22" ht="15">
      <c r="K42" s="47"/>
      <c r="L42" s="48"/>
      <c r="M42" s="56"/>
      <c r="R42" s="41"/>
      <c r="S42" s="41"/>
      <c r="T42" s="41"/>
      <c r="U42" s="41"/>
      <c r="V42" s="41"/>
    </row>
    <row r="43" spans="11:22" ht="15">
      <c r="K43" s="47"/>
      <c r="L43" s="48"/>
      <c r="M43" s="56"/>
      <c r="R43" s="41"/>
      <c r="S43" s="41"/>
      <c r="T43" s="41"/>
      <c r="U43" s="41"/>
      <c r="V43" s="41"/>
    </row>
    <row r="44" spans="11:22" ht="15">
      <c r="K44" s="47"/>
      <c r="L44" s="48"/>
      <c r="M44" s="56"/>
      <c r="R44" s="41"/>
      <c r="S44" s="41"/>
      <c r="T44" s="41"/>
      <c r="U44" s="41"/>
      <c r="V44" s="41"/>
    </row>
    <row r="45" spans="11:13" ht="15">
      <c r="K45" s="47"/>
      <c r="L45" s="48"/>
      <c r="M45" s="56"/>
    </row>
    <row r="46" spans="11:13" ht="15">
      <c r="K46" s="47"/>
      <c r="L46" s="48"/>
      <c r="M46" s="56"/>
    </row>
    <row r="47" spans="11:13" ht="15">
      <c r="K47" s="47"/>
      <c r="L47" s="48"/>
      <c r="M47" s="56"/>
    </row>
    <row r="48" spans="11:13" ht="15">
      <c r="K48" s="47"/>
      <c r="L48" s="48"/>
      <c r="M48" s="56"/>
    </row>
    <row r="49" spans="11:13" ht="15">
      <c r="K49" s="47"/>
      <c r="L49" s="48"/>
      <c r="M49" s="56"/>
    </row>
    <row r="50" spans="11:13" ht="15">
      <c r="K50" s="47"/>
      <c r="L50" s="48"/>
      <c r="M50" s="56"/>
    </row>
    <row r="51" spans="11:13" ht="15">
      <c r="K51" s="47"/>
      <c r="L51" s="48"/>
      <c r="M51" s="56"/>
    </row>
    <row r="52" spans="11:13" ht="15">
      <c r="K52" s="47"/>
      <c r="L52" s="48"/>
      <c r="M52" s="56"/>
    </row>
    <row r="53" spans="11:13" ht="15">
      <c r="K53" s="47"/>
      <c r="L53" s="48"/>
      <c r="M53" s="56"/>
    </row>
  </sheetData>
  <sheetProtection/>
  <mergeCells count="6">
    <mergeCell ref="R5:S7"/>
    <mergeCell ref="T5:V5"/>
    <mergeCell ref="J5:K6"/>
    <mergeCell ref="B5:C7"/>
    <mergeCell ref="D5:F5"/>
    <mergeCell ref="L5:N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F53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28" customWidth="1"/>
    <col min="11" max="11" width="28.8515625" style="28" customWidth="1"/>
    <col min="12" max="14" width="11.7109375" style="28" customWidth="1"/>
    <col min="15" max="15" width="2.7109375" style="1" customWidth="1"/>
    <col min="16" max="16" width="8.421875" style="1" customWidth="1"/>
    <col min="17" max="17" width="3.00390625" style="1" customWidth="1"/>
    <col min="18" max="18" width="9.57421875" style="1" customWidth="1"/>
    <col min="19" max="19" width="28.8515625" style="1" customWidth="1"/>
    <col min="20" max="22" width="10.7109375" style="1" customWidth="1"/>
    <col min="23" max="23" width="2.140625" style="1" customWidth="1"/>
    <col min="24" max="24" width="6.8515625" style="1" customWidth="1"/>
    <col min="25" max="25" width="9.140625" style="1" customWidth="1"/>
    <col min="26" max="26" width="3.00390625" style="1" customWidth="1"/>
    <col min="27" max="27" width="9.57421875" style="1" customWidth="1"/>
    <col min="28" max="28" width="34.7109375" style="1" customWidth="1"/>
    <col min="29" max="29" width="14.00390625" style="1" customWidth="1"/>
    <col min="30" max="30" width="12.8515625" style="1" customWidth="1"/>
    <col min="31" max="31" width="13.8515625" style="1" customWidth="1"/>
    <col min="32" max="32" width="2.140625" style="1" customWidth="1"/>
    <col min="33" max="33" width="6.8515625" style="1" customWidth="1"/>
    <col min="34" max="16384" width="9.140625" style="1" customWidth="1"/>
  </cols>
  <sheetData>
    <row r="1" spans="1:32" ht="11.2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  <c r="AA1" s="5"/>
      <c r="AB1" s="5"/>
      <c r="AC1" s="5"/>
      <c r="AD1" s="5"/>
      <c r="AE1" s="5"/>
      <c r="AF1" s="5"/>
    </row>
    <row r="2" spans="1:32" ht="15" customHeight="1">
      <c r="A2" s="5"/>
      <c r="B2" s="5" t="s">
        <v>67</v>
      </c>
      <c r="C2" s="6"/>
      <c r="D2" s="6"/>
      <c r="E2" s="6"/>
      <c r="F2" s="6"/>
      <c r="G2" s="5"/>
      <c r="I2" s="5"/>
      <c r="J2" s="29" t="s">
        <v>125</v>
      </c>
      <c r="K2" s="29"/>
      <c r="L2" s="29"/>
      <c r="M2" s="29"/>
      <c r="N2" s="29"/>
      <c r="O2" s="5"/>
      <c r="P2" s="5"/>
      <c r="R2" s="6" t="s">
        <v>69</v>
      </c>
      <c r="S2" s="6"/>
      <c r="T2" s="6"/>
      <c r="U2" s="6"/>
      <c r="V2" s="6"/>
      <c r="W2" s="5"/>
      <c r="AA2" s="6" t="s">
        <v>110</v>
      </c>
      <c r="AB2" s="6"/>
      <c r="AC2" s="6"/>
      <c r="AD2" s="6"/>
      <c r="AE2" s="6"/>
      <c r="AF2" s="5"/>
    </row>
    <row r="3" spans="1:32" ht="15" customHeight="1">
      <c r="A3" s="5"/>
      <c r="B3" s="5" t="s">
        <v>43</v>
      </c>
      <c r="C3" s="6"/>
      <c r="D3" s="6"/>
      <c r="E3" s="6"/>
      <c r="F3" s="6"/>
      <c r="G3" s="5"/>
      <c r="I3" s="5"/>
      <c r="J3" s="29" t="s">
        <v>80</v>
      </c>
      <c r="K3" s="29"/>
      <c r="L3" s="29"/>
      <c r="M3" s="29"/>
      <c r="N3" s="29"/>
      <c r="O3" s="5"/>
      <c r="P3" s="5"/>
      <c r="R3" s="6" t="s">
        <v>126</v>
      </c>
      <c r="S3" s="6"/>
      <c r="T3" s="6"/>
      <c r="U3" s="6"/>
      <c r="V3" s="6"/>
      <c r="W3" s="5"/>
      <c r="AA3" s="6" t="s">
        <v>77</v>
      </c>
      <c r="AB3" s="6"/>
      <c r="AC3" s="6"/>
      <c r="AD3" s="6"/>
      <c r="AE3" s="6"/>
      <c r="AF3" s="5"/>
    </row>
    <row r="4" spans="1:32" ht="15" customHeight="1">
      <c r="A4" s="5"/>
      <c r="B4" s="5"/>
      <c r="C4" s="6"/>
      <c r="D4" s="6"/>
      <c r="E4" s="6"/>
      <c r="F4" s="6"/>
      <c r="G4" s="5"/>
      <c r="I4" s="5"/>
      <c r="J4" s="29"/>
      <c r="K4" s="29"/>
      <c r="L4" s="29"/>
      <c r="M4" s="29"/>
      <c r="N4" s="81" t="s">
        <v>81</v>
      </c>
      <c r="O4" s="5"/>
      <c r="P4" s="5"/>
      <c r="R4" s="5"/>
      <c r="S4" s="6"/>
      <c r="T4" s="6"/>
      <c r="U4" s="6"/>
      <c r="V4" s="6"/>
      <c r="W4" s="5"/>
      <c r="AA4" s="5"/>
      <c r="AB4" s="6"/>
      <c r="AC4" s="6"/>
      <c r="AD4" s="6"/>
      <c r="AE4" s="6"/>
      <c r="AF4" s="5"/>
    </row>
    <row r="5" spans="1:32" ht="20.25" customHeight="1">
      <c r="A5" s="5"/>
      <c r="B5" s="88" t="s">
        <v>41</v>
      </c>
      <c r="C5" s="89"/>
      <c r="D5" s="85" t="s">
        <v>3</v>
      </c>
      <c r="E5" s="86"/>
      <c r="F5" s="87"/>
      <c r="G5" s="5"/>
      <c r="I5" s="5"/>
      <c r="J5" s="94" t="s">
        <v>41</v>
      </c>
      <c r="K5" s="95"/>
      <c r="L5" s="98" t="s">
        <v>3</v>
      </c>
      <c r="M5" s="99"/>
      <c r="N5" s="100"/>
      <c r="O5" s="5"/>
      <c r="P5" s="5"/>
      <c r="R5" s="88" t="s">
        <v>41</v>
      </c>
      <c r="S5" s="89"/>
      <c r="T5" s="85" t="s">
        <v>70</v>
      </c>
      <c r="U5" s="86"/>
      <c r="V5" s="87"/>
      <c r="W5" s="5"/>
      <c r="AA5" s="88" t="s">
        <v>82</v>
      </c>
      <c r="AB5" s="89"/>
      <c r="AC5" s="85" t="s">
        <v>70</v>
      </c>
      <c r="AD5" s="86"/>
      <c r="AE5" s="87"/>
      <c r="AF5" s="5"/>
    </row>
    <row r="6" spans="1:32" ht="29.25" customHeight="1">
      <c r="A6" s="5"/>
      <c r="B6" s="90"/>
      <c r="C6" s="91"/>
      <c r="D6" s="10" t="s">
        <v>4</v>
      </c>
      <c r="E6" s="8" t="s">
        <v>0</v>
      </c>
      <c r="F6" s="9" t="s">
        <v>1</v>
      </c>
      <c r="G6" s="5"/>
      <c r="I6" s="5"/>
      <c r="J6" s="96"/>
      <c r="K6" s="97"/>
      <c r="L6" s="43" t="s">
        <v>46</v>
      </c>
      <c r="M6" s="44" t="s">
        <v>47</v>
      </c>
      <c r="N6" s="45" t="s">
        <v>48</v>
      </c>
      <c r="O6" s="5"/>
      <c r="P6" s="5"/>
      <c r="R6" s="90"/>
      <c r="S6" s="91"/>
      <c r="T6" s="10" t="s">
        <v>83</v>
      </c>
      <c r="U6" s="8" t="s">
        <v>0</v>
      </c>
      <c r="V6" s="9" t="s">
        <v>1</v>
      </c>
      <c r="W6" s="5"/>
      <c r="AA6" s="90"/>
      <c r="AB6" s="91"/>
      <c r="AC6" s="10" t="s">
        <v>83</v>
      </c>
      <c r="AD6" s="8" t="s">
        <v>0</v>
      </c>
      <c r="AE6" s="9" t="s">
        <v>1</v>
      </c>
      <c r="AF6" s="5"/>
    </row>
    <row r="7" spans="1:32" ht="18" customHeight="1">
      <c r="A7" s="5"/>
      <c r="B7" s="92"/>
      <c r="C7" s="93"/>
      <c r="D7" s="11"/>
      <c r="E7" s="14" t="s">
        <v>5</v>
      </c>
      <c r="F7" s="15"/>
      <c r="G7" s="5"/>
      <c r="I7" s="5"/>
      <c r="J7" s="20"/>
      <c r="K7" s="17"/>
      <c r="L7" s="82"/>
      <c r="M7" s="83" t="s">
        <v>135</v>
      </c>
      <c r="N7" s="84"/>
      <c r="O7" s="5"/>
      <c r="P7" s="5"/>
      <c r="R7" s="92"/>
      <c r="S7" s="93"/>
      <c r="T7" s="11"/>
      <c r="U7" s="14" t="s">
        <v>108</v>
      </c>
      <c r="V7" s="15"/>
      <c r="W7" s="5"/>
      <c r="AA7" s="92"/>
      <c r="AB7" s="93"/>
      <c r="AC7" s="11"/>
      <c r="AD7" s="14" t="s">
        <v>107</v>
      </c>
      <c r="AE7" s="15"/>
      <c r="AF7" s="5"/>
    </row>
    <row r="8" spans="1:32" ht="6.75" customHeight="1">
      <c r="A8" s="5"/>
      <c r="B8" s="20"/>
      <c r="C8" s="17"/>
      <c r="D8" s="16"/>
      <c r="E8" s="3"/>
      <c r="F8" s="24"/>
      <c r="G8" s="5"/>
      <c r="I8" s="5"/>
      <c r="J8" s="21"/>
      <c r="K8" s="18"/>
      <c r="L8" s="33"/>
      <c r="M8" s="33"/>
      <c r="N8" s="34"/>
      <c r="O8" s="5"/>
      <c r="P8" s="5"/>
      <c r="R8" s="20"/>
      <c r="S8" s="17"/>
      <c r="T8" s="16"/>
      <c r="U8" s="3"/>
      <c r="V8" s="24"/>
      <c r="W8" s="5"/>
      <c r="AA8" s="58"/>
      <c r="AB8" s="59"/>
      <c r="AC8" s="42"/>
      <c r="AD8" s="26"/>
      <c r="AE8" s="27"/>
      <c r="AF8" s="5"/>
    </row>
    <row r="9" spans="1:32" ht="15">
      <c r="A9" s="5"/>
      <c r="B9" s="21" t="s">
        <v>23</v>
      </c>
      <c r="C9" s="18"/>
      <c r="D9" s="16">
        <f>SUM(D11:D27)</f>
        <v>12678385623.894716</v>
      </c>
      <c r="E9" s="3">
        <f>SUM(E11:E27)</f>
        <v>7576296459.610716</v>
      </c>
      <c r="F9" s="24">
        <f>SUM(F11:F27)</f>
        <v>5102089164.284001</v>
      </c>
      <c r="G9" s="5"/>
      <c r="I9" s="5"/>
      <c r="J9" s="21" t="s">
        <v>23</v>
      </c>
      <c r="K9" s="18"/>
      <c r="L9" s="33">
        <f>M9+N9</f>
        <v>1523923.0000000168</v>
      </c>
      <c r="M9" s="33">
        <f>SUM(M11:M27)</f>
        <v>827973.0000000001</v>
      </c>
      <c r="N9" s="34">
        <f>SUM(N11:N27)</f>
        <v>695950.0000000168</v>
      </c>
      <c r="O9" s="5"/>
      <c r="P9" s="5"/>
      <c r="R9" s="21" t="s">
        <v>23</v>
      </c>
      <c r="S9" s="38"/>
      <c r="T9" s="16">
        <f>D9/L9</f>
        <v>8319.571017626597</v>
      </c>
      <c r="U9" s="3">
        <f>E9/M9</f>
        <v>9150.41488020831</v>
      </c>
      <c r="V9" s="24">
        <f>F9/N9</f>
        <v>7331.114540245532</v>
      </c>
      <c r="W9" s="5"/>
      <c r="AA9" s="60" t="s">
        <v>86</v>
      </c>
      <c r="AB9" s="65"/>
      <c r="AC9" s="73">
        <f>T9/$T$9</f>
        <v>1</v>
      </c>
      <c r="AD9" s="71">
        <f>U9/$T$9</f>
        <v>1.0998661903145501</v>
      </c>
      <c r="AE9" s="72">
        <f>V9/$T$9</f>
        <v>0.8811890089901473</v>
      </c>
      <c r="AF9" s="5"/>
    </row>
    <row r="10" spans="1:32" ht="6" customHeight="1">
      <c r="A10" s="5"/>
      <c r="B10" s="21"/>
      <c r="C10" s="18"/>
      <c r="D10" s="16"/>
      <c r="E10" s="3"/>
      <c r="F10" s="24"/>
      <c r="G10" s="5"/>
      <c r="I10" s="5"/>
      <c r="J10" s="21"/>
      <c r="K10" s="18"/>
      <c r="L10" s="33"/>
      <c r="M10" s="33"/>
      <c r="N10" s="34"/>
      <c r="O10" s="5"/>
      <c r="P10" s="5"/>
      <c r="R10" s="21"/>
      <c r="S10" s="18"/>
      <c r="T10" s="16"/>
      <c r="U10" s="3"/>
      <c r="V10" s="24"/>
      <c r="W10" s="5"/>
      <c r="AA10" s="60"/>
      <c r="AB10" s="61"/>
      <c r="AC10" s="73"/>
      <c r="AD10" s="71"/>
      <c r="AE10" s="72"/>
      <c r="AF10" s="5"/>
    </row>
    <row r="11" spans="1:32" ht="21.75" customHeight="1">
      <c r="A11" s="5"/>
      <c r="B11" s="21" t="s">
        <v>24</v>
      </c>
      <c r="C11" s="18" t="s">
        <v>6</v>
      </c>
      <c r="D11" s="16">
        <f>E11+F11</f>
        <v>55220776.96000001</v>
      </c>
      <c r="E11" s="3">
        <v>53625222.16000001</v>
      </c>
      <c r="F11" s="24">
        <v>1595554.8000000003</v>
      </c>
      <c r="G11" s="5"/>
      <c r="I11" s="5"/>
      <c r="J11" s="21" t="s">
        <v>24</v>
      </c>
      <c r="K11" s="18" t="s">
        <v>6</v>
      </c>
      <c r="L11" s="35">
        <f aca="true" t="shared" si="0" ref="L11:L27">M11+N11</f>
        <v>1434</v>
      </c>
      <c r="M11" s="66">
        <v>967.0000000000001</v>
      </c>
      <c r="N11" s="67">
        <v>467</v>
      </c>
      <c r="O11" s="5"/>
      <c r="P11" s="5"/>
      <c r="R11" s="21" t="s">
        <v>24</v>
      </c>
      <c r="S11" s="18" t="s">
        <v>6</v>
      </c>
      <c r="T11" s="16">
        <f>D11/L11</f>
        <v>38508.212663877275</v>
      </c>
      <c r="U11" s="3">
        <f aca="true" t="shared" si="1" ref="T11:V27">E11/M11</f>
        <v>55455.24525336092</v>
      </c>
      <c r="V11" s="24">
        <f t="shared" si="1"/>
        <v>3416.6055674518207</v>
      </c>
      <c r="W11" s="5"/>
      <c r="AA11" s="60" t="s">
        <v>24</v>
      </c>
      <c r="AB11" s="61" t="s">
        <v>87</v>
      </c>
      <c r="AC11" s="73">
        <f>T11/$T$9</f>
        <v>4.628629599085132</v>
      </c>
      <c r="AD11" s="71">
        <f aca="true" t="shared" si="2" ref="AC11:AE27">U11/$T$9</f>
        <v>6.665637583460543</v>
      </c>
      <c r="AE11" s="72">
        <f t="shared" si="2"/>
        <v>0.41067088197373286</v>
      </c>
      <c r="AF11" s="5"/>
    </row>
    <row r="12" spans="1:32" ht="20.25" customHeight="1">
      <c r="A12" s="5"/>
      <c r="B12" s="21" t="s">
        <v>25</v>
      </c>
      <c r="C12" s="18" t="s">
        <v>7</v>
      </c>
      <c r="D12" s="16">
        <f>E12+F12</f>
        <v>2819848002.9627028</v>
      </c>
      <c r="E12" s="3">
        <v>2130769504.4607038</v>
      </c>
      <c r="F12" s="24">
        <v>689078498.5019989</v>
      </c>
      <c r="G12" s="5"/>
      <c r="I12" s="5"/>
      <c r="J12" s="21" t="s">
        <v>25</v>
      </c>
      <c r="K12" s="18" t="s">
        <v>7</v>
      </c>
      <c r="L12" s="35">
        <f t="shared" si="0"/>
        <v>436531.0000000021</v>
      </c>
      <c r="M12" s="66">
        <v>306894.0000000014</v>
      </c>
      <c r="N12" s="67">
        <v>129637.00000000068</v>
      </c>
      <c r="O12" s="5"/>
      <c r="P12" s="5"/>
      <c r="R12" s="21" t="s">
        <v>25</v>
      </c>
      <c r="S12" s="18" t="s">
        <v>7</v>
      </c>
      <c r="T12" s="16">
        <f t="shared" si="1"/>
        <v>6459.674119278331</v>
      </c>
      <c r="U12" s="3">
        <f t="shared" si="1"/>
        <v>6943.014540723162</v>
      </c>
      <c r="V12" s="24">
        <f t="shared" si="1"/>
        <v>5315.44619593168</v>
      </c>
      <c r="W12" s="5"/>
      <c r="AA12" s="60" t="s">
        <v>25</v>
      </c>
      <c r="AB12" s="61" t="s">
        <v>88</v>
      </c>
      <c r="AC12" s="73">
        <f>T12/$T$9</f>
        <v>0.7764431730424899</v>
      </c>
      <c r="AD12" s="71">
        <f t="shared" si="2"/>
        <v>0.8345399691898853</v>
      </c>
      <c r="AE12" s="72">
        <f t="shared" si="2"/>
        <v>0.6389086870789245</v>
      </c>
      <c r="AF12" s="5"/>
    </row>
    <row r="13" spans="1:32" ht="33" customHeight="1">
      <c r="A13" s="5"/>
      <c r="B13" s="21" t="s">
        <v>26</v>
      </c>
      <c r="C13" s="18" t="s">
        <v>8</v>
      </c>
      <c r="D13" s="16">
        <f>E13+F13</f>
        <v>563882981.0570002</v>
      </c>
      <c r="E13" s="3">
        <v>149663073.612</v>
      </c>
      <c r="F13" s="24">
        <v>414219907.4450002</v>
      </c>
      <c r="G13" s="5"/>
      <c r="I13" s="5"/>
      <c r="J13" s="21" t="s">
        <v>26</v>
      </c>
      <c r="K13" s="18" t="s">
        <v>8</v>
      </c>
      <c r="L13" s="35">
        <f t="shared" si="0"/>
        <v>13807.000000000005</v>
      </c>
      <c r="M13" s="66">
        <v>8997.000000000005</v>
      </c>
      <c r="N13" s="67">
        <v>4810</v>
      </c>
      <c r="O13" s="5"/>
      <c r="P13" s="5"/>
      <c r="R13" s="21" t="s">
        <v>26</v>
      </c>
      <c r="S13" s="18" t="s">
        <v>8</v>
      </c>
      <c r="T13" s="16">
        <f t="shared" si="1"/>
        <v>40840.36945440718</v>
      </c>
      <c r="U13" s="3">
        <f t="shared" si="1"/>
        <v>16634.775326442137</v>
      </c>
      <c r="V13" s="24">
        <f t="shared" si="1"/>
        <v>86116.4048742204</v>
      </c>
      <c r="W13" s="5"/>
      <c r="AA13" s="60" t="s">
        <v>26</v>
      </c>
      <c r="AB13" s="61" t="s">
        <v>89</v>
      </c>
      <c r="AC13" s="73">
        <f t="shared" si="2"/>
        <v>4.908951359136075</v>
      </c>
      <c r="AD13" s="71">
        <f t="shared" si="2"/>
        <v>1.999475128128385</v>
      </c>
      <c r="AE13" s="72">
        <f t="shared" si="2"/>
        <v>10.351063136761065</v>
      </c>
      <c r="AF13" s="5"/>
    </row>
    <row r="14" spans="1:32" ht="44.25" customHeight="1">
      <c r="A14" s="5"/>
      <c r="B14" s="21" t="s">
        <v>27</v>
      </c>
      <c r="C14" s="18" t="s">
        <v>9</v>
      </c>
      <c r="D14" s="16">
        <f aca="true" t="shared" si="3" ref="D14:D27">E14+F14</f>
        <v>47858062.324999996</v>
      </c>
      <c r="E14" s="3">
        <v>46143831.205</v>
      </c>
      <c r="F14" s="24">
        <v>1714231.12</v>
      </c>
      <c r="G14" s="5"/>
      <c r="I14" s="5"/>
      <c r="J14" s="21" t="s">
        <v>27</v>
      </c>
      <c r="K14" s="18" t="s">
        <v>9</v>
      </c>
      <c r="L14" s="35">
        <f t="shared" si="0"/>
        <v>4280.000000000001</v>
      </c>
      <c r="M14" s="66">
        <v>3973.000000000001</v>
      </c>
      <c r="N14" s="67">
        <v>307</v>
      </c>
      <c r="O14" s="5"/>
      <c r="P14" s="5"/>
      <c r="R14" s="21" t="s">
        <v>27</v>
      </c>
      <c r="S14" s="18" t="s">
        <v>9</v>
      </c>
      <c r="T14" s="16">
        <f t="shared" si="1"/>
        <v>11181.790262850463</v>
      </c>
      <c r="U14" s="3">
        <f t="shared" si="1"/>
        <v>11614.354695444246</v>
      </c>
      <c r="V14" s="24">
        <f t="shared" si="1"/>
        <v>5583.814723127036</v>
      </c>
      <c r="W14" s="5"/>
      <c r="AA14" s="60" t="s">
        <v>27</v>
      </c>
      <c r="AB14" s="61" t="s">
        <v>90</v>
      </c>
      <c r="AC14" s="73">
        <f t="shared" si="2"/>
        <v>1.344034474753531</v>
      </c>
      <c r="AD14" s="71">
        <f t="shared" si="2"/>
        <v>1.3960280729423455</v>
      </c>
      <c r="AE14" s="72">
        <f t="shared" si="2"/>
        <v>0.6711661828833073</v>
      </c>
      <c r="AF14" s="5"/>
    </row>
    <row r="15" spans="1:32" ht="16.5" customHeight="1">
      <c r="A15" s="5"/>
      <c r="B15" s="21" t="s">
        <v>28</v>
      </c>
      <c r="C15" s="18" t="s">
        <v>10</v>
      </c>
      <c r="D15" s="16">
        <f t="shared" si="3"/>
        <v>64934442.85000002</v>
      </c>
      <c r="E15" s="3">
        <v>57850345.530000016</v>
      </c>
      <c r="F15" s="24">
        <v>7084097.319999999</v>
      </c>
      <c r="G15" s="5"/>
      <c r="I15" s="5"/>
      <c r="J15" s="21" t="s">
        <v>28</v>
      </c>
      <c r="K15" s="18" t="s">
        <v>10</v>
      </c>
      <c r="L15" s="35">
        <f t="shared" si="0"/>
        <v>1874.000000000001</v>
      </c>
      <c r="M15" s="66">
        <v>1321.0000000000007</v>
      </c>
      <c r="N15" s="67">
        <v>553.0000000000001</v>
      </c>
      <c r="O15" s="5"/>
      <c r="P15" s="5"/>
      <c r="R15" s="21" t="s">
        <v>28</v>
      </c>
      <c r="S15" s="18" t="s">
        <v>10</v>
      </c>
      <c r="T15" s="16">
        <f t="shared" si="1"/>
        <v>34650.18295090714</v>
      </c>
      <c r="U15" s="3">
        <f t="shared" si="1"/>
        <v>43792.842944738826</v>
      </c>
      <c r="V15" s="24">
        <f t="shared" si="1"/>
        <v>12810.302567811932</v>
      </c>
      <c r="W15" s="5"/>
      <c r="AA15" s="60" t="s">
        <v>28</v>
      </c>
      <c r="AB15" s="61" t="s">
        <v>91</v>
      </c>
      <c r="AC15" s="73">
        <f t="shared" si="2"/>
        <v>4.164900194672793</v>
      </c>
      <c r="AD15" s="71">
        <f t="shared" si="2"/>
        <v>5.263834259237086</v>
      </c>
      <c r="AE15" s="72">
        <f t="shared" si="2"/>
        <v>1.5397792194658673</v>
      </c>
      <c r="AF15" s="5"/>
    </row>
    <row r="16" spans="1:32" ht="54.75" customHeight="1">
      <c r="A16" s="5"/>
      <c r="B16" s="21" t="s">
        <v>29</v>
      </c>
      <c r="C16" s="18" t="s">
        <v>11</v>
      </c>
      <c r="D16" s="16">
        <f>E16+F16</f>
        <v>5282084207.194003</v>
      </c>
      <c r="E16" s="3">
        <v>2336603988.490008</v>
      </c>
      <c r="F16" s="24">
        <v>2945480218.703995</v>
      </c>
      <c r="G16" s="5"/>
      <c r="I16" s="5"/>
      <c r="J16" s="21" t="s">
        <v>29</v>
      </c>
      <c r="K16" s="18" t="s">
        <v>11</v>
      </c>
      <c r="L16" s="35">
        <f t="shared" si="0"/>
        <v>542149.0000000154</v>
      </c>
      <c r="M16" s="66">
        <v>176134.9999999982</v>
      </c>
      <c r="N16" s="67">
        <v>366014.00000001723</v>
      </c>
      <c r="O16" s="5"/>
      <c r="P16" s="5"/>
      <c r="R16" s="21" t="s">
        <v>29</v>
      </c>
      <c r="S16" s="18" t="s">
        <v>11</v>
      </c>
      <c r="T16" s="16">
        <f t="shared" si="1"/>
        <v>9742.864428771156</v>
      </c>
      <c r="U16" s="3">
        <f t="shared" si="1"/>
        <v>13265.983413234348</v>
      </c>
      <c r="V16" s="24">
        <f t="shared" si="1"/>
        <v>8047.452334347475</v>
      </c>
      <c r="W16" s="5"/>
      <c r="AA16" s="60" t="s">
        <v>29</v>
      </c>
      <c r="AB16" s="61" t="s">
        <v>92</v>
      </c>
      <c r="AC16" s="73">
        <f t="shared" si="2"/>
        <v>1.1710777404422705</v>
      </c>
      <c r="AD16" s="71">
        <f t="shared" si="2"/>
        <v>1.5945513759216472</v>
      </c>
      <c r="AE16" s="72">
        <f t="shared" si="2"/>
        <v>0.9672917410401827</v>
      </c>
      <c r="AF16" s="5"/>
    </row>
    <row r="17" spans="1:32" ht="20.25" customHeight="1">
      <c r="A17" s="5"/>
      <c r="B17" s="21" t="s">
        <v>30</v>
      </c>
      <c r="C17" s="18" t="s">
        <v>12</v>
      </c>
      <c r="D17" s="16">
        <f>E17+F17</f>
        <v>190651549.63000005</v>
      </c>
      <c r="E17" s="3">
        <v>174672503.17000008</v>
      </c>
      <c r="F17" s="24">
        <v>15979046.459999988</v>
      </c>
      <c r="G17" s="5"/>
      <c r="I17" s="5"/>
      <c r="J17" s="21" t="s">
        <v>30</v>
      </c>
      <c r="K17" s="18" t="s">
        <v>12</v>
      </c>
      <c r="L17" s="35">
        <f t="shared" si="0"/>
        <v>9403.999999999995</v>
      </c>
      <c r="M17" s="66">
        <v>7993.999999999995</v>
      </c>
      <c r="N17" s="67">
        <v>1409.9999999999995</v>
      </c>
      <c r="O17" s="5"/>
      <c r="P17" s="5"/>
      <c r="R17" s="21" t="s">
        <v>30</v>
      </c>
      <c r="S17" s="18" t="s">
        <v>12</v>
      </c>
      <c r="T17" s="16">
        <f t="shared" si="1"/>
        <v>20273.452746703548</v>
      </c>
      <c r="U17" s="3">
        <f t="shared" si="1"/>
        <v>21850.450734300746</v>
      </c>
      <c r="V17" s="24">
        <f t="shared" si="1"/>
        <v>11332.657063829782</v>
      </c>
      <c r="W17" s="5"/>
      <c r="AA17" s="60" t="s">
        <v>30</v>
      </c>
      <c r="AB17" s="61" t="s">
        <v>93</v>
      </c>
      <c r="AC17" s="73">
        <f t="shared" si="2"/>
        <v>2.436838714850847</v>
      </c>
      <c r="AD17" s="71">
        <f t="shared" si="2"/>
        <v>2.6263915156209863</v>
      </c>
      <c r="AE17" s="72">
        <f t="shared" si="2"/>
        <v>1.3621684387114898</v>
      </c>
      <c r="AF17" s="5"/>
    </row>
    <row r="18" spans="1:32" ht="40.5" customHeight="1">
      <c r="A18" s="5"/>
      <c r="B18" s="21" t="s">
        <v>31</v>
      </c>
      <c r="C18" s="18" t="s">
        <v>13</v>
      </c>
      <c r="D18" s="16">
        <f t="shared" si="3"/>
        <v>953835235.2900051</v>
      </c>
      <c r="E18" s="3">
        <v>456112680.5799987</v>
      </c>
      <c r="F18" s="24">
        <v>497722554.7100064</v>
      </c>
      <c r="G18" s="5"/>
      <c r="I18" s="5"/>
      <c r="J18" s="21" t="s">
        <v>31</v>
      </c>
      <c r="K18" s="18" t="s">
        <v>13</v>
      </c>
      <c r="L18" s="35">
        <f t="shared" si="0"/>
        <v>190625.99999999866</v>
      </c>
      <c r="M18" s="66">
        <v>73242</v>
      </c>
      <c r="N18" s="67">
        <v>117383.99999999868</v>
      </c>
      <c r="O18" s="5"/>
      <c r="P18" s="5"/>
      <c r="R18" s="21" t="s">
        <v>31</v>
      </c>
      <c r="S18" s="18" t="s">
        <v>13</v>
      </c>
      <c r="T18" s="16">
        <f t="shared" si="1"/>
        <v>5003.699575556387</v>
      </c>
      <c r="U18" s="3">
        <f t="shared" si="1"/>
        <v>6227.4744078533995</v>
      </c>
      <c r="V18" s="24">
        <f t="shared" si="1"/>
        <v>4240.12262923407</v>
      </c>
      <c r="W18" s="5"/>
      <c r="AA18" s="60" t="s">
        <v>31</v>
      </c>
      <c r="AB18" s="61" t="s">
        <v>94</v>
      </c>
      <c r="AC18" s="73">
        <f t="shared" si="2"/>
        <v>0.6014372093170544</v>
      </c>
      <c r="AD18" s="71">
        <f t="shared" si="2"/>
        <v>0.7485331148275924</v>
      </c>
      <c r="AE18" s="72">
        <f t="shared" si="2"/>
        <v>0.5096564017844865</v>
      </c>
      <c r="AF18" s="5"/>
    </row>
    <row r="19" spans="1:32" ht="21.75" customHeight="1">
      <c r="A19" s="5"/>
      <c r="B19" s="21" t="s">
        <v>32</v>
      </c>
      <c r="C19" s="18" t="s">
        <v>14</v>
      </c>
      <c r="D19" s="16">
        <f t="shared" si="3"/>
        <v>567394685.1600022</v>
      </c>
      <c r="E19" s="3">
        <v>531153947.91000223</v>
      </c>
      <c r="F19" s="24">
        <v>36240737.24999998</v>
      </c>
      <c r="G19" s="5"/>
      <c r="I19" s="5"/>
      <c r="J19" s="21" t="s">
        <v>32</v>
      </c>
      <c r="K19" s="18" t="s">
        <v>14</v>
      </c>
      <c r="L19" s="35">
        <f t="shared" si="0"/>
        <v>13263.000000000011</v>
      </c>
      <c r="M19" s="66">
        <v>11066.000000000013</v>
      </c>
      <c r="N19" s="67">
        <v>2196.999999999999</v>
      </c>
      <c r="O19" s="5"/>
      <c r="P19" s="5"/>
      <c r="R19" s="21" t="s">
        <v>32</v>
      </c>
      <c r="S19" s="18" t="s">
        <v>14</v>
      </c>
      <c r="T19" s="16">
        <f t="shared" si="1"/>
        <v>42780.26729699176</v>
      </c>
      <c r="U19" s="3">
        <f t="shared" si="1"/>
        <v>47998.73015633487</v>
      </c>
      <c r="V19" s="24">
        <f t="shared" si="1"/>
        <v>16495.55632680928</v>
      </c>
      <c r="W19" s="5"/>
      <c r="AA19" s="60" t="s">
        <v>32</v>
      </c>
      <c r="AB19" s="61" t="s">
        <v>95</v>
      </c>
      <c r="AC19" s="73">
        <f t="shared" si="2"/>
        <v>5.142124180003226</v>
      </c>
      <c r="AD19" s="71">
        <f t="shared" si="2"/>
        <v>5.7693756149975055</v>
      </c>
      <c r="AE19" s="72">
        <f t="shared" si="2"/>
        <v>1.982741212480824</v>
      </c>
      <c r="AF19" s="5"/>
    </row>
    <row r="20" spans="1:32" ht="24" customHeight="1">
      <c r="A20" s="5"/>
      <c r="B20" s="21" t="s">
        <v>33</v>
      </c>
      <c r="C20" s="18" t="s">
        <v>15</v>
      </c>
      <c r="D20" s="16">
        <f t="shared" si="3"/>
        <v>823420600.1600013</v>
      </c>
      <c r="E20" s="3">
        <v>560086680.0300012</v>
      </c>
      <c r="F20" s="24">
        <v>263333920.13000005</v>
      </c>
      <c r="G20" s="5"/>
      <c r="I20" s="5"/>
      <c r="J20" s="21" t="s">
        <v>33</v>
      </c>
      <c r="K20" s="18" t="s">
        <v>15</v>
      </c>
      <c r="L20" s="35">
        <f t="shared" si="0"/>
        <v>25031.000000000022</v>
      </c>
      <c r="M20" s="66">
        <v>19052.00000000002</v>
      </c>
      <c r="N20" s="67">
        <v>5979.0000000000055</v>
      </c>
      <c r="O20" s="5"/>
      <c r="P20" s="5"/>
      <c r="R20" s="21" t="s">
        <v>33</v>
      </c>
      <c r="S20" s="18" t="s">
        <v>15</v>
      </c>
      <c r="T20" s="16">
        <f t="shared" si="1"/>
        <v>32896.03292557231</v>
      </c>
      <c r="U20" s="3">
        <f t="shared" si="1"/>
        <v>29397.78921005672</v>
      </c>
      <c r="V20" s="24">
        <f t="shared" si="1"/>
        <v>44043.13767017893</v>
      </c>
      <c r="W20" s="5"/>
      <c r="AA20" s="60" t="s">
        <v>33</v>
      </c>
      <c r="AB20" s="61" t="s">
        <v>96</v>
      </c>
      <c r="AC20" s="73">
        <f t="shared" si="2"/>
        <v>3.9540539837782256</v>
      </c>
      <c r="AD20" s="71">
        <f t="shared" si="2"/>
        <v>3.5335703184421288</v>
      </c>
      <c r="AE20" s="72">
        <f t="shared" si="2"/>
        <v>5.293919311087692</v>
      </c>
      <c r="AF20" s="5"/>
    </row>
    <row r="21" spans="1:32" ht="21.75" customHeight="1">
      <c r="A21" s="5"/>
      <c r="B21" s="21" t="s">
        <v>34</v>
      </c>
      <c r="C21" s="18" t="s">
        <v>16</v>
      </c>
      <c r="D21" s="16">
        <f t="shared" si="3"/>
        <v>23759639.450000003</v>
      </c>
      <c r="E21" s="3">
        <v>10681655.18</v>
      </c>
      <c r="F21" s="24">
        <v>13077984.270000001</v>
      </c>
      <c r="G21" s="5"/>
      <c r="I21" s="5"/>
      <c r="J21" s="21" t="s">
        <v>34</v>
      </c>
      <c r="K21" s="18" t="s">
        <v>16</v>
      </c>
      <c r="L21" s="35">
        <f t="shared" si="0"/>
        <v>757.0000000000001</v>
      </c>
      <c r="M21" s="66">
        <v>467.00000000000006</v>
      </c>
      <c r="N21" s="67">
        <v>290.00000000000006</v>
      </c>
      <c r="O21" s="5"/>
      <c r="P21" s="5"/>
      <c r="R21" s="21" t="s">
        <v>34</v>
      </c>
      <c r="S21" s="18" t="s">
        <v>16</v>
      </c>
      <c r="T21" s="16">
        <f t="shared" si="1"/>
        <v>31386.577873183618</v>
      </c>
      <c r="U21" s="3">
        <f t="shared" si="1"/>
        <v>22872.923297644535</v>
      </c>
      <c r="V21" s="24">
        <f t="shared" si="1"/>
        <v>45096.49748275862</v>
      </c>
      <c r="W21" s="5"/>
      <c r="AA21" s="60" t="s">
        <v>34</v>
      </c>
      <c r="AB21" s="61" t="s">
        <v>97</v>
      </c>
      <c r="AC21" s="73">
        <f t="shared" si="2"/>
        <v>3.772619742855151</v>
      </c>
      <c r="AD21" s="71">
        <f t="shared" si="2"/>
        <v>2.749291189315397</v>
      </c>
      <c r="AE21" s="72">
        <f t="shared" si="2"/>
        <v>5.420531585969168</v>
      </c>
      <c r="AF21" s="5"/>
    </row>
    <row r="22" spans="1:32" ht="39" customHeight="1">
      <c r="A22" s="5"/>
      <c r="B22" s="21" t="s">
        <v>35</v>
      </c>
      <c r="C22" s="18" t="s">
        <v>17</v>
      </c>
      <c r="D22" s="16">
        <f t="shared" si="3"/>
        <v>25260690.669999987</v>
      </c>
      <c r="E22" s="3">
        <v>18908249.399999987</v>
      </c>
      <c r="F22" s="24">
        <v>6352441.2700000005</v>
      </c>
      <c r="G22" s="5"/>
      <c r="I22" s="5"/>
      <c r="J22" s="21" t="s">
        <v>35</v>
      </c>
      <c r="K22" s="18" t="s">
        <v>17</v>
      </c>
      <c r="L22" s="35">
        <f t="shared" si="0"/>
        <v>4008.0000000000027</v>
      </c>
      <c r="M22" s="66">
        <v>2848.0000000000027</v>
      </c>
      <c r="N22" s="67">
        <v>1160</v>
      </c>
      <c r="O22" s="5"/>
      <c r="P22" s="5"/>
      <c r="R22" s="21" t="s">
        <v>35</v>
      </c>
      <c r="S22" s="18" t="s">
        <v>17</v>
      </c>
      <c r="T22" s="16">
        <f t="shared" si="1"/>
        <v>6302.567532435122</v>
      </c>
      <c r="U22" s="3">
        <f t="shared" si="1"/>
        <v>6639.132514044933</v>
      </c>
      <c r="V22" s="24">
        <f t="shared" si="1"/>
        <v>5476.242474137932</v>
      </c>
      <c r="W22" s="5"/>
      <c r="AA22" s="60" t="s">
        <v>35</v>
      </c>
      <c r="AB22" s="61" t="s">
        <v>98</v>
      </c>
      <c r="AC22" s="73">
        <f t="shared" si="2"/>
        <v>0.7575591961510915</v>
      </c>
      <c r="AD22" s="71">
        <f t="shared" si="2"/>
        <v>0.798013803834196</v>
      </c>
      <c r="AE22" s="72">
        <f t="shared" si="2"/>
        <v>0.6582361593567106</v>
      </c>
      <c r="AF22" s="5"/>
    </row>
    <row r="23" spans="1:32" ht="33.75" customHeight="1">
      <c r="A23" s="5"/>
      <c r="B23" s="21" t="s">
        <v>36</v>
      </c>
      <c r="C23" s="18" t="s">
        <v>18</v>
      </c>
      <c r="D23" s="16">
        <f t="shared" si="3"/>
        <v>98425691.21000001</v>
      </c>
      <c r="E23" s="3">
        <v>66087212.110000014</v>
      </c>
      <c r="F23" s="24">
        <v>32338479.099999987</v>
      </c>
      <c r="G23" s="5"/>
      <c r="I23" s="5"/>
      <c r="J23" s="21" t="s">
        <v>36</v>
      </c>
      <c r="K23" s="18" t="s">
        <v>18</v>
      </c>
      <c r="L23" s="35">
        <f t="shared" si="0"/>
        <v>28224.999999999978</v>
      </c>
      <c r="M23" s="66">
        <v>20317.99999999998</v>
      </c>
      <c r="N23" s="67">
        <v>7906.999999999997</v>
      </c>
      <c r="O23" s="5"/>
      <c r="P23" s="5"/>
      <c r="R23" s="21" t="s">
        <v>36</v>
      </c>
      <c r="S23" s="18" t="s">
        <v>18</v>
      </c>
      <c r="T23" s="16">
        <f t="shared" si="1"/>
        <v>3487.181265190437</v>
      </c>
      <c r="U23" s="3">
        <f t="shared" si="1"/>
        <v>3252.6435726941663</v>
      </c>
      <c r="V23" s="24">
        <f t="shared" si="1"/>
        <v>4089.8544454281014</v>
      </c>
      <c r="W23" s="5"/>
      <c r="AA23" s="60" t="s">
        <v>36</v>
      </c>
      <c r="AB23" s="61" t="s">
        <v>99</v>
      </c>
      <c r="AC23" s="73">
        <f t="shared" si="2"/>
        <v>0.4191539753434617</v>
      </c>
      <c r="AD23" s="71">
        <f t="shared" si="2"/>
        <v>0.39096289529866635</v>
      </c>
      <c r="AE23" s="72">
        <f t="shared" si="2"/>
        <v>0.4915943907159354</v>
      </c>
      <c r="AF23" s="5"/>
    </row>
    <row r="24" spans="1:32" ht="30.75" customHeight="1">
      <c r="A24" s="5"/>
      <c r="B24" s="21" t="s">
        <v>37</v>
      </c>
      <c r="C24" s="18" t="s">
        <v>19</v>
      </c>
      <c r="D24" s="16">
        <f t="shared" si="3"/>
        <v>214743513.414001</v>
      </c>
      <c r="E24" s="3">
        <v>182809194.094001</v>
      </c>
      <c r="F24" s="24">
        <v>31934319.320000008</v>
      </c>
      <c r="G24" s="5"/>
      <c r="I24" s="5"/>
      <c r="J24" s="21" t="s">
        <v>37</v>
      </c>
      <c r="K24" s="18" t="s">
        <v>19</v>
      </c>
      <c r="L24" s="35">
        <f t="shared" si="0"/>
        <v>119518.00000000032</v>
      </c>
      <c r="M24" s="66">
        <v>104496.00000000033</v>
      </c>
      <c r="N24" s="67">
        <v>15021.999999999985</v>
      </c>
      <c r="O24" s="5"/>
      <c r="P24" s="5"/>
      <c r="R24" s="21" t="s">
        <v>37</v>
      </c>
      <c r="S24" s="18" t="s">
        <v>19</v>
      </c>
      <c r="T24" s="16">
        <f t="shared" si="1"/>
        <v>1796.74620905638</v>
      </c>
      <c r="U24" s="3">
        <f t="shared" si="1"/>
        <v>1749.4372425164638</v>
      </c>
      <c r="V24" s="24">
        <f t="shared" si="1"/>
        <v>2125.836727466385</v>
      </c>
      <c r="W24" s="5"/>
      <c r="AA24" s="60" t="s">
        <v>37</v>
      </c>
      <c r="AB24" s="61" t="s">
        <v>100</v>
      </c>
      <c r="AC24" s="73">
        <f t="shared" si="2"/>
        <v>0.21596620850397583</v>
      </c>
      <c r="AD24" s="71">
        <f t="shared" si="2"/>
        <v>0.21027974144459463</v>
      </c>
      <c r="AE24" s="72">
        <f t="shared" si="2"/>
        <v>0.25552239688349254</v>
      </c>
      <c r="AF24" s="5"/>
    </row>
    <row r="25" spans="1:32" ht="30">
      <c r="A25" s="5"/>
      <c r="B25" s="21" t="s">
        <v>38</v>
      </c>
      <c r="C25" s="18" t="s">
        <v>20</v>
      </c>
      <c r="D25" s="16">
        <f t="shared" si="3"/>
        <v>482898718.0090008</v>
      </c>
      <c r="E25" s="3">
        <v>462299507.4910008</v>
      </c>
      <c r="F25" s="24">
        <v>20599210.51800002</v>
      </c>
      <c r="G25" s="5"/>
      <c r="I25" s="5"/>
      <c r="J25" s="21" t="s">
        <v>38</v>
      </c>
      <c r="K25" s="18" t="s">
        <v>20</v>
      </c>
      <c r="L25" s="35">
        <f t="shared" si="0"/>
        <v>31744.999999999985</v>
      </c>
      <c r="M25" s="66">
        <v>27279.999999999985</v>
      </c>
      <c r="N25" s="67">
        <v>4465</v>
      </c>
      <c r="O25" s="5"/>
      <c r="P25" s="5"/>
      <c r="R25" s="21" t="s">
        <v>38</v>
      </c>
      <c r="S25" s="18" t="s">
        <v>20</v>
      </c>
      <c r="T25" s="16">
        <f t="shared" si="1"/>
        <v>15211.804000913562</v>
      </c>
      <c r="U25" s="3">
        <f t="shared" si="1"/>
        <v>16946.462884567485</v>
      </c>
      <c r="V25" s="24">
        <f t="shared" si="1"/>
        <v>4613.484998432255</v>
      </c>
      <c r="W25" s="5"/>
      <c r="AA25" s="60" t="s">
        <v>38</v>
      </c>
      <c r="AB25" s="61" t="s">
        <v>101</v>
      </c>
      <c r="AC25" s="73">
        <f t="shared" si="2"/>
        <v>1.8284361018956934</v>
      </c>
      <c r="AD25" s="71">
        <f t="shared" si="2"/>
        <v>2.0369395066960996</v>
      </c>
      <c r="AE25" s="72">
        <f t="shared" si="2"/>
        <v>0.5545340004499881</v>
      </c>
      <c r="AF25" s="5"/>
    </row>
    <row r="26" spans="1:32" ht="15" customHeight="1">
      <c r="A26" s="5"/>
      <c r="B26" s="21" t="s">
        <v>39</v>
      </c>
      <c r="C26" s="18" t="s">
        <v>21</v>
      </c>
      <c r="D26" s="16">
        <f t="shared" si="3"/>
        <v>161245916.96000004</v>
      </c>
      <c r="E26" s="3">
        <v>137243243.84000003</v>
      </c>
      <c r="F26" s="24">
        <v>24002673.119999997</v>
      </c>
      <c r="G26" s="5"/>
      <c r="I26" s="5"/>
      <c r="J26" s="21" t="s">
        <v>39</v>
      </c>
      <c r="K26" s="18" t="s">
        <v>21</v>
      </c>
      <c r="L26" s="35">
        <f t="shared" si="0"/>
        <v>32485.000000000025</v>
      </c>
      <c r="M26" s="66">
        <v>26303.000000000022</v>
      </c>
      <c r="N26" s="67">
        <v>6182.000000000005</v>
      </c>
      <c r="O26" s="5"/>
      <c r="P26" s="5"/>
      <c r="R26" s="21" t="s">
        <v>39</v>
      </c>
      <c r="S26" s="18" t="s">
        <v>21</v>
      </c>
      <c r="T26" s="16">
        <f t="shared" si="1"/>
        <v>4963.703769739877</v>
      </c>
      <c r="U26" s="3">
        <f t="shared" si="1"/>
        <v>5217.7791065657875</v>
      </c>
      <c r="V26" s="24">
        <f t="shared" si="1"/>
        <v>3882.671161436425</v>
      </c>
      <c r="W26" s="5"/>
      <c r="AA26" s="60" t="s">
        <v>39</v>
      </c>
      <c r="AB26" s="61" t="s">
        <v>102</v>
      </c>
      <c r="AC26" s="73">
        <f t="shared" si="2"/>
        <v>0.5966297732447172</v>
      </c>
      <c r="AD26" s="71">
        <f t="shared" si="2"/>
        <v>0.6271692489325384</v>
      </c>
      <c r="AE26" s="72">
        <f t="shared" si="2"/>
        <v>0.4666912696832861</v>
      </c>
      <c r="AF26" s="5"/>
    </row>
    <row r="27" spans="1:32" ht="27" customHeight="1">
      <c r="A27" s="5"/>
      <c r="B27" s="22" t="s">
        <v>40</v>
      </c>
      <c r="C27" s="19" t="s">
        <v>22</v>
      </c>
      <c r="D27" s="12">
        <f t="shared" si="3"/>
        <v>302920910.5930004</v>
      </c>
      <c r="E27" s="4">
        <v>201585620.34800005</v>
      </c>
      <c r="F27" s="25">
        <v>101335290.24500033</v>
      </c>
      <c r="G27" s="5"/>
      <c r="I27" s="5"/>
      <c r="J27" s="22" t="s">
        <v>40</v>
      </c>
      <c r="K27" s="19" t="s">
        <v>22</v>
      </c>
      <c r="L27" s="36">
        <f t="shared" si="0"/>
        <v>68786.00000000025</v>
      </c>
      <c r="M27" s="68">
        <v>36620.00000000018</v>
      </c>
      <c r="N27" s="69">
        <v>32166.000000000065</v>
      </c>
      <c r="O27" s="5"/>
      <c r="P27" s="5"/>
      <c r="R27" s="22" t="s">
        <v>40</v>
      </c>
      <c r="S27" s="19" t="s">
        <v>22</v>
      </c>
      <c r="T27" s="12">
        <f t="shared" si="1"/>
        <v>4403.816337525068</v>
      </c>
      <c r="U27" s="4">
        <f t="shared" si="1"/>
        <v>5504.795749535747</v>
      </c>
      <c r="V27" s="25">
        <f t="shared" si="1"/>
        <v>3150.385196947091</v>
      </c>
      <c r="W27" s="5"/>
      <c r="AA27" s="62" t="s">
        <v>40</v>
      </c>
      <c r="AB27" s="63" t="s">
        <v>103</v>
      </c>
      <c r="AC27" s="74">
        <f>T27/$T$9</f>
        <v>0.5293321408273027</v>
      </c>
      <c r="AD27" s="75">
        <f t="shared" si="2"/>
        <v>0.6616682203773233</v>
      </c>
      <c r="AE27" s="76">
        <f>V27/$T$9</f>
        <v>0.3786715913924408</v>
      </c>
      <c r="AF27" s="5"/>
    </row>
    <row r="28" spans="1:32" ht="9.75" customHeight="1">
      <c r="A28" s="5"/>
      <c r="B28" s="5"/>
      <c r="C28" s="13"/>
      <c r="D28" s="3"/>
      <c r="E28" s="3"/>
      <c r="F28" s="3"/>
      <c r="G28" s="5"/>
      <c r="I28" s="5"/>
      <c r="K28" s="38"/>
      <c r="L28" s="35"/>
      <c r="M28" s="35"/>
      <c r="N28" s="35"/>
      <c r="O28" s="5"/>
      <c r="P28" s="5"/>
      <c r="R28" s="40"/>
      <c r="S28" s="13"/>
      <c r="T28" s="3"/>
      <c r="U28" s="3"/>
      <c r="V28" s="3"/>
      <c r="W28" s="5"/>
      <c r="AA28" s="40"/>
      <c r="AB28" s="13"/>
      <c r="AC28" s="3"/>
      <c r="AD28" s="3"/>
      <c r="AE28" s="3"/>
      <c r="AF28" s="5"/>
    </row>
    <row r="29" spans="1:32" ht="12" customHeight="1">
      <c r="A29" s="5"/>
      <c r="B29" s="23" t="s">
        <v>68</v>
      </c>
      <c r="C29" s="13"/>
      <c r="D29" s="3"/>
      <c r="E29" s="3"/>
      <c r="F29" s="3"/>
      <c r="G29" s="5"/>
      <c r="I29" s="5"/>
      <c r="J29" s="50" t="s">
        <v>123</v>
      </c>
      <c r="K29" s="38"/>
      <c r="L29" s="35"/>
      <c r="M29" s="35"/>
      <c r="N29" s="35"/>
      <c r="O29" s="5"/>
      <c r="P29" s="5"/>
      <c r="R29" s="50" t="s">
        <v>132</v>
      </c>
      <c r="S29" s="13"/>
      <c r="T29" s="3"/>
      <c r="U29" s="3"/>
      <c r="V29" s="3"/>
      <c r="W29" s="5"/>
      <c r="AA29" s="50" t="s">
        <v>109</v>
      </c>
      <c r="AB29" s="13"/>
      <c r="AC29" s="3"/>
      <c r="AD29" s="3"/>
      <c r="AE29" s="3"/>
      <c r="AF29" s="5"/>
    </row>
    <row r="30" spans="1:32" ht="12" customHeight="1">
      <c r="A30" s="5"/>
      <c r="B30" s="23" t="s">
        <v>42</v>
      </c>
      <c r="C30" s="13"/>
      <c r="D30" s="3"/>
      <c r="E30" s="3"/>
      <c r="F30" s="3"/>
      <c r="G30" s="5"/>
      <c r="I30" s="5"/>
      <c r="J30" s="50" t="s">
        <v>115</v>
      </c>
      <c r="K30" s="38"/>
      <c r="L30" s="35"/>
      <c r="M30" s="35"/>
      <c r="N30" s="35"/>
      <c r="O30" s="5"/>
      <c r="P30" s="5"/>
      <c r="R30" s="50" t="s">
        <v>115</v>
      </c>
      <c r="S30" s="13"/>
      <c r="T30" s="3"/>
      <c r="U30" s="3"/>
      <c r="V30" s="3"/>
      <c r="W30" s="5"/>
      <c r="AA30" s="50" t="s">
        <v>79</v>
      </c>
      <c r="AB30" s="13"/>
      <c r="AC30" s="3"/>
      <c r="AD30" s="3"/>
      <c r="AE30" s="3"/>
      <c r="AF30" s="5"/>
    </row>
    <row r="31" spans="1:32" ht="6" customHeight="1">
      <c r="A31" s="5"/>
      <c r="B31" s="5"/>
      <c r="C31" s="13"/>
      <c r="D31" s="3"/>
      <c r="E31" s="3"/>
      <c r="F31" s="3"/>
      <c r="G31" s="5"/>
      <c r="I31" s="5"/>
      <c r="J31" s="37"/>
      <c r="K31" s="38"/>
      <c r="L31" s="35"/>
      <c r="M31" s="35"/>
      <c r="N31" s="35"/>
      <c r="O31" s="5"/>
      <c r="P31" s="5"/>
      <c r="R31" s="40"/>
      <c r="S31" s="13"/>
      <c r="T31" s="3"/>
      <c r="U31" s="3"/>
      <c r="V31" s="3"/>
      <c r="W31" s="5"/>
      <c r="AA31" s="40"/>
      <c r="AB31" s="13"/>
      <c r="AC31" s="3"/>
      <c r="AD31" s="3"/>
      <c r="AE31" s="3"/>
      <c r="AF31" s="5"/>
    </row>
    <row r="32" spans="1:32" ht="12" customHeight="1">
      <c r="A32" s="5"/>
      <c r="G32" s="5"/>
      <c r="I32" s="5"/>
      <c r="J32" s="37" t="s">
        <v>68</v>
      </c>
      <c r="K32" s="39"/>
      <c r="O32" s="5"/>
      <c r="P32" s="5"/>
      <c r="R32" s="46" t="s">
        <v>68</v>
      </c>
      <c r="S32" s="13"/>
      <c r="T32" s="3"/>
      <c r="U32" s="3"/>
      <c r="V32" s="3"/>
      <c r="W32" s="5"/>
      <c r="AA32" s="50" t="s">
        <v>132</v>
      </c>
      <c r="AB32" s="13"/>
      <c r="AC32" s="3"/>
      <c r="AD32" s="3"/>
      <c r="AE32" s="3"/>
      <c r="AF32" s="5"/>
    </row>
    <row r="33" spans="1:32" ht="12" customHeight="1">
      <c r="A33" s="5"/>
      <c r="G33" s="5"/>
      <c r="I33" s="5"/>
      <c r="J33" s="80" t="s">
        <v>73</v>
      </c>
      <c r="O33" s="5"/>
      <c r="P33" s="5"/>
      <c r="R33" s="57" t="s">
        <v>73</v>
      </c>
      <c r="S33" s="13"/>
      <c r="T33" s="3"/>
      <c r="U33" s="3"/>
      <c r="V33" s="3"/>
      <c r="W33" s="5"/>
      <c r="AA33" s="50" t="s">
        <v>115</v>
      </c>
      <c r="AB33" s="13"/>
      <c r="AC33" s="3"/>
      <c r="AD33" s="3"/>
      <c r="AE33" s="3"/>
      <c r="AF33" s="5"/>
    </row>
    <row r="34" spans="1:32" ht="16.5" customHeight="1">
      <c r="A34" s="5"/>
      <c r="G34" s="5"/>
      <c r="I34" s="5"/>
      <c r="O34" s="5"/>
      <c r="P34" s="5"/>
      <c r="R34" s="40"/>
      <c r="S34" s="13"/>
      <c r="T34" s="3"/>
      <c r="U34" s="3"/>
      <c r="V34" s="3"/>
      <c r="W34" s="5"/>
      <c r="AA34" s="46" t="s">
        <v>68</v>
      </c>
      <c r="AB34" s="13"/>
      <c r="AC34" s="3"/>
      <c r="AD34" s="3"/>
      <c r="AE34" s="3"/>
      <c r="AF34" s="5"/>
    </row>
    <row r="35" spans="1:32" ht="13.5" customHeight="1">
      <c r="A35" s="5"/>
      <c r="G35" s="5"/>
      <c r="I35" s="5"/>
      <c r="O35" s="5"/>
      <c r="P35" s="5"/>
      <c r="R35" s="40"/>
      <c r="S35" s="13"/>
      <c r="T35" s="3"/>
      <c r="U35" s="3"/>
      <c r="V35" s="3"/>
      <c r="W35" s="5"/>
      <c r="AA35" s="46" t="s">
        <v>73</v>
      </c>
      <c r="AB35" s="13"/>
      <c r="AC35" s="3"/>
      <c r="AD35" s="3"/>
      <c r="AE35" s="3"/>
      <c r="AF35" s="5"/>
    </row>
    <row r="36" spans="1:32" ht="16.5" customHeight="1">
      <c r="A36" s="5"/>
      <c r="G36" s="5"/>
      <c r="I36" s="5"/>
      <c r="K36" s="54"/>
      <c r="L36" s="54"/>
      <c r="M36" s="54"/>
      <c r="O36" s="5"/>
      <c r="P36" s="5"/>
      <c r="R36" s="40"/>
      <c r="S36" s="13"/>
      <c r="T36" s="3"/>
      <c r="U36" s="3"/>
      <c r="V36" s="3"/>
      <c r="W36" s="5"/>
      <c r="AA36" s="50"/>
      <c r="AB36" s="13"/>
      <c r="AC36" s="3"/>
      <c r="AD36" s="3"/>
      <c r="AE36" s="3"/>
      <c r="AF36" s="5"/>
    </row>
    <row r="37" spans="1:32" ht="6.75" customHeight="1">
      <c r="A37" s="5"/>
      <c r="G37" s="5"/>
      <c r="I37" s="5"/>
      <c r="K37" s="55"/>
      <c r="L37" s="56"/>
      <c r="M37" s="56"/>
      <c r="O37" s="5"/>
      <c r="P37" s="5"/>
      <c r="R37" s="40"/>
      <c r="S37" s="13"/>
      <c r="T37" s="3"/>
      <c r="U37" s="3"/>
      <c r="V37" s="3"/>
      <c r="W37" s="5"/>
      <c r="AA37" s="40"/>
      <c r="AB37" s="13"/>
      <c r="AC37" s="3"/>
      <c r="AD37" s="3"/>
      <c r="AE37" s="3"/>
      <c r="AF37" s="5"/>
    </row>
    <row r="38" spans="1:32" ht="12" customHeight="1">
      <c r="A38" s="5"/>
      <c r="G38" s="5"/>
      <c r="I38" s="5"/>
      <c r="K38" s="55"/>
      <c r="L38" s="56"/>
      <c r="M38" s="56"/>
      <c r="O38" s="5"/>
      <c r="P38" s="5"/>
      <c r="R38" s="40"/>
      <c r="S38" s="13"/>
      <c r="T38" s="40"/>
      <c r="U38" s="40"/>
      <c r="V38" s="40"/>
      <c r="W38" s="5"/>
      <c r="AA38" s="40"/>
      <c r="AB38" s="13"/>
      <c r="AC38" s="40"/>
      <c r="AD38" s="40"/>
      <c r="AE38" s="40"/>
      <c r="AF38" s="5"/>
    </row>
    <row r="39" spans="1:32" ht="12" customHeight="1">
      <c r="A39" s="5"/>
      <c r="G39" s="5"/>
      <c r="I39" s="5"/>
      <c r="K39" s="55"/>
      <c r="L39" s="56"/>
      <c r="M39" s="56"/>
      <c r="O39" s="5"/>
      <c r="P39" s="5"/>
      <c r="R39" s="40"/>
      <c r="S39" s="13"/>
      <c r="T39" s="40"/>
      <c r="U39" s="40"/>
      <c r="V39" s="40"/>
      <c r="W39" s="5"/>
      <c r="AA39" s="40"/>
      <c r="AB39" s="13"/>
      <c r="AC39" s="40"/>
      <c r="AD39" s="40"/>
      <c r="AE39" s="40"/>
      <c r="AF39" s="5"/>
    </row>
    <row r="40" spans="11:31" ht="12" customHeight="1">
      <c r="K40" s="55"/>
      <c r="L40" s="56"/>
      <c r="M40" s="56"/>
      <c r="R40" s="41"/>
      <c r="S40" s="13"/>
      <c r="T40" s="41"/>
      <c r="U40" s="41"/>
      <c r="V40" s="41"/>
      <c r="AA40" s="41"/>
      <c r="AB40" s="13"/>
      <c r="AC40" s="41"/>
      <c r="AD40" s="41"/>
      <c r="AE40" s="41"/>
    </row>
    <row r="41" spans="11:31" ht="15">
      <c r="K41" s="55"/>
      <c r="L41" s="56"/>
      <c r="M41" s="56"/>
      <c r="R41" s="41"/>
      <c r="S41" s="41"/>
      <c r="T41" s="41"/>
      <c r="U41" s="41"/>
      <c r="V41" s="41"/>
      <c r="AA41" s="41"/>
      <c r="AB41" s="41"/>
      <c r="AC41" s="41"/>
      <c r="AD41" s="41"/>
      <c r="AE41" s="41"/>
    </row>
    <row r="42" spans="11:31" ht="15">
      <c r="K42" s="55"/>
      <c r="L42" s="56"/>
      <c r="M42" s="56"/>
      <c r="R42" s="41"/>
      <c r="S42" s="41"/>
      <c r="T42" s="41"/>
      <c r="U42" s="41"/>
      <c r="V42" s="41"/>
      <c r="AA42" s="41"/>
      <c r="AB42" s="41"/>
      <c r="AC42" s="41"/>
      <c r="AD42" s="41"/>
      <c r="AE42" s="41"/>
    </row>
    <row r="43" spans="11:31" ht="15">
      <c r="K43" s="55"/>
      <c r="L43" s="56"/>
      <c r="M43" s="56"/>
      <c r="R43" s="41"/>
      <c r="S43" s="41"/>
      <c r="T43" s="41"/>
      <c r="U43" s="41"/>
      <c r="V43" s="41"/>
      <c r="AA43" s="41"/>
      <c r="AB43" s="41"/>
      <c r="AC43" s="41"/>
      <c r="AD43" s="41"/>
      <c r="AE43" s="41"/>
    </row>
    <row r="44" spans="11:31" ht="15">
      <c r="K44" s="55"/>
      <c r="L44" s="56"/>
      <c r="M44" s="56"/>
      <c r="R44" s="41"/>
      <c r="S44" s="41"/>
      <c r="T44" s="41"/>
      <c r="U44" s="41"/>
      <c r="V44" s="41"/>
      <c r="AA44" s="41"/>
      <c r="AB44" s="41"/>
      <c r="AC44" s="41"/>
      <c r="AD44" s="41"/>
      <c r="AE44" s="41"/>
    </row>
    <row r="45" spans="11:13" ht="15">
      <c r="K45" s="55"/>
      <c r="L45" s="56"/>
      <c r="M45" s="56"/>
    </row>
    <row r="46" spans="11:13" ht="15">
      <c r="K46" s="55"/>
      <c r="L46" s="56"/>
      <c r="M46" s="56"/>
    </row>
    <row r="47" spans="11:13" ht="15">
      <c r="K47" s="55"/>
      <c r="L47" s="56"/>
      <c r="M47" s="56"/>
    </row>
    <row r="48" spans="11:13" ht="15">
      <c r="K48" s="55"/>
      <c r="L48" s="56"/>
      <c r="M48" s="56"/>
    </row>
    <row r="49" spans="11:13" ht="15">
      <c r="K49" s="55"/>
      <c r="L49" s="56"/>
      <c r="M49" s="56"/>
    </row>
    <row r="50" spans="11:13" ht="15">
      <c r="K50" s="55"/>
      <c r="L50" s="56"/>
      <c r="M50" s="56"/>
    </row>
    <row r="51" spans="11:13" ht="15">
      <c r="K51" s="55"/>
      <c r="L51" s="56"/>
      <c r="M51" s="56"/>
    </row>
    <row r="52" spans="11:13" ht="15">
      <c r="K52" s="55"/>
      <c r="L52" s="56"/>
      <c r="M52" s="56"/>
    </row>
    <row r="53" spans="11:13" ht="15">
      <c r="K53" s="55"/>
      <c r="L53" s="56"/>
      <c r="M53" s="56"/>
    </row>
  </sheetData>
  <sheetProtection/>
  <mergeCells count="8">
    <mergeCell ref="AA5:AB7"/>
    <mergeCell ref="AC5:AE5"/>
    <mergeCell ref="B5:C7"/>
    <mergeCell ref="D5:F5"/>
    <mergeCell ref="J5:K6"/>
    <mergeCell ref="L5:N5"/>
    <mergeCell ref="R5:S7"/>
    <mergeCell ref="T5:V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&amp;CV-2-6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2014-07-18T07:14:40Z</cp:lastPrinted>
  <dcterms:created xsi:type="dcterms:W3CDTF">2009-05-05T14:52:36Z</dcterms:created>
  <dcterms:modified xsi:type="dcterms:W3CDTF">2014-09-29T04:27:17Z</dcterms:modified>
  <cp:category/>
  <cp:version/>
  <cp:contentType/>
  <cp:contentStatus/>
</cp:coreProperties>
</file>