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81" yWindow="65326" windowWidth="10455" windowHeight="9210" activeTab="0"/>
  </bookViews>
  <sheets>
    <sheet name="Table 24-1" sheetId="1" r:id="rId1"/>
    <sheet name="Table 24-2" sheetId="2" r:id="rId2"/>
    <sheet name="Table 24-3" sheetId="3" r:id="rId3"/>
  </sheets>
  <definedNames>
    <definedName name="_xlnm.Print_Area" localSheetId="0">'Table 24-1'!$K$1:$S$40</definedName>
    <definedName name="_xlnm.Print_Area" localSheetId="1">'Table 24-2'!$U$1:$AC$41</definedName>
    <definedName name="_xlnm.Print_Area" localSheetId="2">'Table 24-3'!$U$1:$AC$41</definedName>
  </definedNames>
  <calcPr fullCalcOnLoad="1"/>
</workbook>
</file>

<file path=xl/sharedStrings.xml><?xml version="1.0" encoding="utf-8"?>
<sst xmlns="http://schemas.openxmlformats.org/spreadsheetml/2006/main" count="292" uniqueCount="91">
  <si>
    <t>10-19</t>
  </si>
  <si>
    <t>20-49</t>
  </si>
  <si>
    <t>50-99</t>
  </si>
  <si>
    <t>100-499</t>
  </si>
  <si>
    <t>500-999</t>
  </si>
  <si>
    <t xml:space="preserve">Size of Persons Engaged </t>
  </si>
  <si>
    <t>Male</t>
  </si>
  <si>
    <t>Female</t>
  </si>
  <si>
    <t>(%)</t>
  </si>
  <si>
    <t>1 person</t>
  </si>
  <si>
    <t>5 and over</t>
  </si>
  <si>
    <t>10 and over</t>
  </si>
  <si>
    <t>20 and over</t>
  </si>
  <si>
    <t>50 and over</t>
  </si>
  <si>
    <t>100 and over</t>
  </si>
  <si>
    <t>500 and over</t>
  </si>
  <si>
    <t>1,000 and over</t>
  </si>
  <si>
    <t>Total</t>
  </si>
  <si>
    <t>5</t>
  </si>
  <si>
    <t>6</t>
  </si>
  <si>
    <t>7</t>
  </si>
  <si>
    <t>8</t>
  </si>
  <si>
    <t>9</t>
  </si>
  <si>
    <t>1-10</t>
  </si>
  <si>
    <t>51-100</t>
  </si>
  <si>
    <t>101 and over</t>
  </si>
  <si>
    <t>11-50</t>
  </si>
  <si>
    <t xml:space="preserve">                  - Cambodia (2011)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</si>
  <si>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</si>
  <si>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</si>
  <si>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</si>
  <si>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</si>
  <si>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</si>
  <si>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</si>
  <si>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</si>
  <si>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</si>
  <si>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</si>
  <si>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</si>
  <si>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</si>
  <si>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</si>
  <si>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</si>
  <si>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</si>
  <si>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</si>
  <si>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</si>
  <si>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</si>
  <si>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</si>
  <si>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</si>
  <si>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</si>
  <si>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</si>
  <si>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 xml:space="preserve">          Sex of Representative - Cambodia (2011)      </t>
  </si>
  <si>
    <t xml:space="preserve">          Sex of Representative - Cambodia (2011)</t>
  </si>
  <si>
    <t xml:space="preserve">            and Sex of Representative - Cambodia (2011)</t>
  </si>
  <si>
    <t xml:space="preserve">                  - Cambodia (2011)</t>
  </si>
  <si>
    <t>Sex of Representative</t>
  </si>
  <si>
    <t xml:space="preserve">Size of Persons Engaged </t>
  </si>
  <si>
    <t>Both Sexes</t>
  </si>
  <si>
    <t>(USD)</t>
  </si>
  <si>
    <t>(million USD)</t>
  </si>
  <si>
    <t>Total</t>
  </si>
  <si>
    <t>5</t>
  </si>
  <si>
    <t>6</t>
  </si>
  <si>
    <t>7</t>
  </si>
  <si>
    <t>8</t>
  </si>
  <si>
    <t>9</t>
  </si>
  <si>
    <t>1,000 and over</t>
  </si>
  <si>
    <t>1-10</t>
  </si>
  <si>
    <t>11-50</t>
  </si>
  <si>
    <t>51-100</t>
  </si>
  <si>
    <t>101 and over</t>
  </si>
  <si>
    <t>(proportion to average)</t>
  </si>
  <si>
    <t xml:space="preserve">Table 24-3. Annual Expenses per Person Engaged by Size of Persons Engaged </t>
  </si>
  <si>
    <t>(persons engaged)</t>
  </si>
  <si>
    <t>(USD / person engaged)</t>
  </si>
  <si>
    <r>
      <t xml:space="preserve">1) The formula for calculating Annual Expenses per </t>
    </r>
    <r>
      <rPr>
        <i/>
        <sz val="10"/>
        <rFont val="Arial"/>
        <family val="2"/>
      </rPr>
      <t>Entity is as follows:</t>
    </r>
  </si>
  <si>
    <t xml:space="preserve">            Representative - Cambodia (2011)</t>
  </si>
  <si>
    <r>
      <t xml:space="preserve">   Annual Expenses per </t>
    </r>
    <r>
      <rPr>
        <i/>
        <sz val="10"/>
        <rFont val="Arial"/>
        <family val="2"/>
      </rPr>
      <t>Entity = Annual Expenses/  Number of Entities</t>
    </r>
  </si>
  <si>
    <t xml:space="preserve">  "Annual Expenses per Entity"</t>
  </si>
  <si>
    <t>1)The formula for calculating Annual Expenses per Person Engaged is as follows:</t>
  </si>
  <si>
    <t xml:space="preserve">   Annual Expenses per Person Engaged = Annual Expenses/ Number of Persons Engaged </t>
  </si>
  <si>
    <t xml:space="preserve">  are excluded from calculation of "Annual Expenses per Person Engaged".</t>
  </si>
  <si>
    <t xml:space="preserve">* The persons engaged of those entities with No expenses and Expenses not reported </t>
  </si>
  <si>
    <t xml:space="preserve">* The Entities with No expenses and Expenses not reported are excluded from calculation of </t>
  </si>
  <si>
    <t xml:space="preserve">2) The Entities with No expenses and Expenses not reported are excluded from calculation of </t>
  </si>
  <si>
    <t xml:space="preserve">2)The Persons Engaged of those Entities with No expenses and Expenses not reported </t>
  </si>
  <si>
    <t>Table 24-1. Annual Expenses* by Size of Persons Engaged and Sex of Representative</t>
  </si>
  <si>
    <t>Table 24-1. Annual Expenses by Size of Persons Engaged and Sex of Representative</t>
  </si>
  <si>
    <r>
      <t xml:space="preserve">Table 31b. Number of </t>
    </r>
    <r>
      <rPr>
        <sz val="10"/>
        <rFont val="Arial Unicode MS"/>
        <family val="3"/>
      </rPr>
      <t>Entities</t>
    </r>
    <r>
      <rPr>
        <sz val="10"/>
        <rFont val="Arial Unicode MS"/>
        <family val="3"/>
      </rPr>
      <t xml:space="preserve">  by Size of Persons Engaged and </t>
    </r>
  </si>
  <si>
    <t>Table 41b. Number of Persons Engaged  by Size of Persons Engaged and</t>
  </si>
  <si>
    <t>(entities)</t>
  </si>
  <si>
    <t>(USD / entity)</t>
  </si>
  <si>
    <r>
      <t xml:space="preserve">Table 24-2. Annual Expenses per </t>
    </r>
    <r>
      <rPr>
        <sz val="10"/>
        <rFont val="Arial Unicode MS"/>
        <family val="3"/>
      </rPr>
      <t>Entit</t>
    </r>
    <r>
      <rPr>
        <sz val="10"/>
        <rFont val="Arial Unicode MS"/>
        <family val="3"/>
      </rPr>
      <t>y</t>
    </r>
    <r>
      <rPr>
        <sz val="10"/>
        <rFont val="Arial Unicode MS"/>
        <family val="3"/>
      </rPr>
      <t xml:space="preserve"> by Size of Persons Engaged  and Sex of</t>
    </r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</si>
</sst>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</numFmts>
  <fonts count="45">
    <font>
      <sz val="10"/>
      <name val="Arial"/>
      <family val="2"/>
    </font>
    <font>
      <sz val="6"/>
      <name val="ＭＳ Ｐゴシック"/>
      <family val="3"/>
    </font>
    <font>
      <sz val="10"/>
      <name val="Arial Unicode MS"/>
      <family val="3"/>
    </font>
    <font>
      <sz val="11"/>
      <color indexed="8"/>
      <name val="ＭＳ Ｐゴシック"/>
      <family val="3"/>
    </font>
    <font>
      <i/>
      <sz val="10"/>
      <name val="Arial Unicode MS"/>
      <family val="3"/>
    </font>
    <font>
      <sz val="9"/>
      <name val="ＭＳ Ｐゴシック"/>
      <family val="3"/>
    </font>
    <font>
      <sz val="11"/>
      <name val="ＭＳ Ｐゴシック"/>
      <family val="3"/>
    </font>
    <font>
      <i/>
      <sz val="10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theme="0" tint="-0.2499399930238723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/>
    </border>
    <border>
      <left>
        <color indexed="63"/>
      </left>
      <right style="thin"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theme="0" tint="-0.3499799966812134"/>
      </top>
      <bottom>
        <color indexed="63"/>
      </bottom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189" fontId="2" fillId="0" borderId="0" xfId="0" applyNumberFormat="1" applyFont="1" applyFill="1" applyBorder="1" applyAlignment="1">
      <alignment vertical="center"/>
    </xf>
    <xf numFmtId="189" fontId="2" fillId="0" borderId="10" xfId="0" applyNumberFormat="1" applyFont="1" applyFill="1" applyBorder="1" applyAlignment="1">
      <alignment vertical="center"/>
    </xf>
    <xf numFmtId="189" fontId="2" fillId="0" borderId="11" xfId="0" applyNumberFormat="1" applyFont="1" applyFill="1" applyBorder="1" applyAlignment="1">
      <alignment vertical="center"/>
    </xf>
    <xf numFmtId="189" fontId="2" fillId="0" borderId="12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19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186" fontId="2" fillId="0" borderId="21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89" fontId="2" fillId="0" borderId="27" xfId="0" applyNumberFormat="1" applyFont="1" applyFill="1" applyBorder="1" applyAlignment="1">
      <alignment vertical="center"/>
    </xf>
    <xf numFmtId="189" fontId="2" fillId="0" borderId="28" xfId="0" applyNumberFormat="1" applyFont="1" applyFill="1" applyBorder="1" applyAlignment="1">
      <alignment vertical="center"/>
    </xf>
    <xf numFmtId="186" fontId="2" fillId="0" borderId="29" xfId="0" applyNumberFormat="1" applyFont="1" applyFill="1" applyBorder="1" applyAlignment="1">
      <alignment vertical="center"/>
    </xf>
    <xf numFmtId="49" fontId="2" fillId="0" borderId="30" xfId="0" applyNumberFormat="1" applyFont="1" applyFill="1" applyBorder="1" applyAlignment="1">
      <alignment horizontal="left" vertical="center"/>
    </xf>
    <xf numFmtId="49" fontId="2" fillId="0" borderId="31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5" fillId="0" borderId="0" xfId="65" applyFont="1" applyFill="1" applyBorder="1" applyAlignment="1">
      <alignment horizontal="center"/>
      <protection/>
    </xf>
    <xf numFmtId="0" fontId="5" fillId="0" borderId="0" xfId="65" applyFont="1" applyFill="1" applyBorder="1" applyAlignment="1">
      <alignment wrapText="1"/>
      <protection/>
    </xf>
    <xf numFmtId="0" fontId="5" fillId="0" borderId="0" xfId="65" applyFont="1" applyFill="1" applyBorder="1" applyAlignment="1">
      <alignment horizontal="right" wrapText="1"/>
      <protection/>
    </xf>
    <xf numFmtId="0" fontId="6" fillId="0" borderId="0" xfId="63" applyFont="1" applyFill="1" applyBorder="1" applyAlignment="1">
      <alignment horizontal="center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0" xfId="63" applyFont="1" applyFill="1" applyBorder="1" applyAlignment="1">
      <alignment wrapText="1"/>
      <protection/>
    </xf>
    <xf numFmtId="0" fontId="6" fillId="0" borderId="0" xfId="63" applyFont="1" applyFill="1" applyBorder="1" applyAlignment="1">
      <alignment horizontal="right" wrapText="1"/>
      <protection/>
    </xf>
    <xf numFmtId="0" fontId="6" fillId="0" borderId="0" xfId="61" applyFont="1" applyFill="1" applyBorder="1" applyAlignment="1">
      <alignment wrapText="1"/>
      <protection/>
    </xf>
    <xf numFmtId="0" fontId="6" fillId="0" borderId="0" xfId="61" applyFont="1" applyFill="1" applyBorder="1" applyAlignment="1">
      <alignment horizontal="right" wrapText="1"/>
      <protection/>
    </xf>
    <xf numFmtId="0" fontId="6" fillId="0" borderId="0" xfId="62" applyFont="1" applyFill="1" applyBorder="1" applyAlignment="1">
      <alignment horizontal="center"/>
      <protection/>
    </xf>
    <xf numFmtId="0" fontId="6" fillId="0" borderId="0" xfId="62" applyFont="1" applyFill="1" applyBorder="1" applyAlignment="1">
      <alignment horizontal="right" wrapText="1"/>
      <protection/>
    </xf>
    <xf numFmtId="0" fontId="6" fillId="0" borderId="0" xfId="64" applyFont="1" applyFill="1" applyBorder="1" applyAlignment="1">
      <alignment horizontal="center"/>
      <protection/>
    </xf>
    <xf numFmtId="0" fontId="6" fillId="0" borderId="0" xfId="64" applyFont="1" applyFill="1" applyBorder="1" applyAlignment="1">
      <alignment wrapText="1"/>
      <protection/>
    </xf>
    <xf numFmtId="0" fontId="6" fillId="0" borderId="0" xfId="64" applyFont="1" applyFill="1" applyBorder="1" applyAlignment="1">
      <alignment horizontal="right" wrapText="1"/>
      <protection/>
    </xf>
    <xf numFmtId="186" fontId="2" fillId="0" borderId="11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Table 21-2" xfId="61"/>
    <cellStyle name="標準_Table 21-2_1" xfId="62"/>
    <cellStyle name="標準_Table 21-2_2" xfId="63"/>
    <cellStyle name="標準_Table 21-3" xfId="64"/>
    <cellStyle name="標準_Table 24-1_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R59"/>
  <sheetViews>
    <sheetView showGridLines="0" tabSelected="1" workbookViewId="0" topLeftCell="K1">
      <selection activeCell="K1" sqref="K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9.140625" style="1" customWidth="1"/>
    <col min="11" max="11" width="3.7109375" style="1" customWidth="1"/>
    <col min="12" max="12" width="18.421875" style="1" customWidth="1"/>
    <col min="13" max="18" width="10.7109375" style="1" customWidth="1"/>
    <col min="19" max="19" width="2.57421875" style="1" customWidth="1"/>
    <col min="20" max="16384" width="9.140625" style="1" customWidth="1"/>
  </cols>
  <sheetData>
    <row r="1" spans="1:18" ht="15" customHeight="1">
      <c r="A1" s="7"/>
      <c r="B1" s="7"/>
      <c r="C1" s="7"/>
      <c r="D1" s="7"/>
      <c r="E1" s="7"/>
      <c r="F1" s="7"/>
      <c r="G1" s="7"/>
      <c r="H1" s="7"/>
      <c r="I1" s="7"/>
      <c r="K1" s="7"/>
      <c r="L1" s="7"/>
      <c r="M1" s="7"/>
      <c r="N1" s="7"/>
      <c r="O1" s="7"/>
      <c r="P1" s="7"/>
      <c r="Q1" s="7"/>
      <c r="R1" s="7"/>
    </row>
    <row r="2" spans="1:18" ht="15" customHeight="1">
      <c r="A2" s="7"/>
      <c r="B2" s="8" t="s">
        <v>84</v>
      </c>
      <c r="C2" s="8"/>
      <c r="D2" s="8"/>
      <c r="E2" s="8"/>
      <c r="F2" s="8"/>
      <c r="G2" s="8"/>
      <c r="H2" s="8"/>
      <c r="I2" s="7"/>
      <c r="K2" s="7"/>
      <c r="L2" s="8" t="s">
        <v>85</v>
      </c>
      <c r="M2" s="8"/>
      <c r="N2" s="8"/>
      <c r="O2" s="8"/>
      <c r="P2" s="8"/>
      <c r="Q2" s="8"/>
      <c r="R2" s="8"/>
    </row>
    <row r="3" spans="1:18" ht="15" customHeight="1">
      <c r="A3" s="7"/>
      <c r="B3" s="8" t="s">
        <v>27</v>
      </c>
      <c r="C3" s="8"/>
      <c r="D3" s="8"/>
      <c r="E3" s="8"/>
      <c r="F3" s="8"/>
      <c r="G3" s="8"/>
      <c r="H3" s="8"/>
      <c r="I3" s="7"/>
      <c r="K3" s="7"/>
      <c r="L3" s="8" t="s">
        <v>52</v>
      </c>
      <c r="M3" s="8"/>
      <c r="N3" s="8"/>
      <c r="O3" s="8"/>
      <c r="P3" s="8"/>
      <c r="Q3" s="8"/>
      <c r="R3" s="8"/>
    </row>
    <row r="4" spans="1:18" ht="15" customHeight="1">
      <c r="A4" s="7"/>
      <c r="B4" s="8"/>
      <c r="C4" s="8"/>
      <c r="D4" s="8"/>
      <c r="E4" s="8"/>
      <c r="F4" s="8"/>
      <c r="G4" s="8"/>
      <c r="H4" s="8"/>
      <c r="I4" s="7"/>
      <c r="K4" s="7"/>
      <c r="L4" s="8"/>
      <c r="M4" s="8"/>
      <c r="N4" s="8"/>
      <c r="O4" s="8"/>
      <c r="P4" s="8"/>
      <c r="Q4" s="8"/>
      <c r="R4" s="8"/>
    </row>
    <row r="5" spans="1:18" ht="15" customHeight="1">
      <c r="A5" s="7"/>
      <c r="B5" s="47" t="s">
        <v>5</v>
      </c>
      <c r="C5" s="50" t="s">
        <v>53</v>
      </c>
      <c r="D5" s="51"/>
      <c r="E5" s="51"/>
      <c r="F5" s="51"/>
      <c r="G5" s="51"/>
      <c r="H5" s="52"/>
      <c r="I5" s="7"/>
      <c r="K5" s="7"/>
      <c r="L5" s="47" t="s">
        <v>54</v>
      </c>
      <c r="M5" s="50" t="s">
        <v>53</v>
      </c>
      <c r="N5" s="51"/>
      <c r="O5" s="51"/>
      <c r="P5" s="51"/>
      <c r="Q5" s="51"/>
      <c r="R5" s="52"/>
    </row>
    <row r="6" spans="1:18" ht="29.25" customHeight="1">
      <c r="A6" s="7"/>
      <c r="B6" s="48"/>
      <c r="C6" s="9" t="s">
        <v>55</v>
      </c>
      <c r="D6" s="10" t="s">
        <v>6</v>
      </c>
      <c r="E6" s="11" t="s">
        <v>7</v>
      </c>
      <c r="F6" s="12" t="s">
        <v>55</v>
      </c>
      <c r="G6" s="10" t="s">
        <v>6</v>
      </c>
      <c r="H6" s="11" t="s">
        <v>7</v>
      </c>
      <c r="I6" s="7"/>
      <c r="K6" s="7"/>
      <c r="L6" s="48"/>
      <c r="M6" s="9" t="s">
        <v>55</v>
      </c>
      <c r="N6" s="10" t="s">
        <v>6</v>
      </c>
      <c r="O6" s="11" t="s">
        <v>7</v>
      </c>
      <c r="P6" s="12" t="s">
        <v>55</v>
      </c>
      <c r="Q6" s="10" t="s">
        <v>6</v>
      </c>
      <c r="R6" s="11" t="s">
        <v>7</v>
      </c>
    </row>
    <row r="7" spans="1:18" ht="15" customHeight="1">
      <c r="A7" s="7"/>
      <c r="B7" s="49"/>
      <c r="C7" s="19"/>
      <c r="D7" s="19" t="s">
        <v>56</v>
      </c>
      <c r="E7" s="20"/>
      <c r="F7" s="13"/>
      <c r="G7" s="19" t="s">
        <v>8</v>
      </c>
      <c r="H7" s="20"/>
      <c r="I7" s="7"/>
      <c r="K7" s="7"/>
      <c r="L7" s="49"/>
      <c r="M7" s="19"/>
      <c r="N7" s="19" t="s">
        <v>57</v>
      </c>
      <c r="O7" s="20"/>
      <c r="P7" s="13"/>
      <c r="Q7" s="19" t="s">
        <v>8</v>
      </c>
      <c r="R7" s="20"/>
    </row>
    <row r="8" spans="1:18" ht="6.75" customHeight="1">
      <c r="A8" s="7"/>
      <c r="B8" s="14"/>
      <c r="C8" s="6"/>
      <c r="D8" s="6"/>
      <c r="E8" s="6"/>
      <c r="F8" s="2"/>
      <c r="G8" s="2"/>
      <c r="H8" s="3"/>
      <c r="I8" s="7"/>
      <c r="K8" s="7"/>
      <c r="L8" s="14"/>
      <c r="M8" s="6"/>
      <c r="N8" s="6"/>
      <c r="O8" s="6"/>
      <c r="P8" s="2"/>
      <c r="Q8" s="2"/>
      <c r="R8" s="3"/>
    </row>
    <row r="9" spans="1:18" ht="15">
      <c r="A9" s="7"/>
      <c r="B9" s="14" t="s">
        <v>17</v>
      </c>
      <c r="C9" s="6">
        <f>SUM(C11:C25)</f>
        <v>10978911872.189493</v>
      </c>
      <c r="D9" s="6">
        <f>SUM(D11:D25)</f>
        <v>6740629134.00301</v>
      </c>
      <c r="E9" s="6">
        <f>SUM(E11:E25)</f>
        <v>4238282738.1864824</v>
      </c>
      <c r="F9" s="2">
        <f>C9/$C$9*100</f>
        <v>100</v>
      </c>
      <c r="G9" s="2">
        <f>D9/$C$9*100</f>
        <v>61.39614938596593</v>
      </c>
      <c r="H9" s="3">
        <f>E9/$C$9*100</f>
        <v>38.603850614034066</v>
      </c>
      <c r="I9" s="7"/>
      <c r="K9" s="7"/>
      <c r="L9" s="14" t="s">
        <v>58</v>
      </c>
      <c r="M9" s="6">
        <f>C9/1000000</f>
        <v>10978.911872189494</v>
      </c>
      <c r="N9" s="6">
        <f>D9/1000000</f>
        <v>6740.62913400301</v>
      </c>
      <c r="O9" s="6">
        <f>E9/1000000</f>
        <v>4238.282738186483</v>
      </c>
      <c r="P9" s="2">
        <f>M9/$M$9*100</f>
        <v>100</v>
      </c>
      <c r="Q9" s="2">
        <f>N9/$M$9*100</f>
        <v>61.39614938596593</v>
      </c>
      <c r="R9" s="3">
        <f>O9/$M$9*100</f>
        <v>38.603850614034066</v>
      </c>
    </row>
    <row r="10" spans="1:18" ht="6.75" customHeight="1">
      <c r="A10" s="7"/>
      <c r="B10" s="14"/>
      <c r="C10" s="6"/>
      <c r="D10" s="6"/>
      <c r="E10" s="6"/>
      <c r="F10" s="2"/>
      <c r="G10" s="2"/>
      <c r="H10" s="3"/>
      <c r="I10" s="7"/>
      <c r="K10" s="7"/>
      <c r="L10" s="14"/>
      <c r="M10" s="6"/>
      <c r="N10" s="6"/>
      <c r="O10" s="6"/>
      <c r="P10" s="2"/>
      <c r="Q10" s="2"/>
      <c r="R10" s="3"/>
    </row>
    <row r="11" spans="1:18" ht="15">
      <c r="A11" s="7"/>
      <c r="B11" s="14" t="s">
        <v>9</v>
      </c>
      <c r="C11" s="6">
        <f>D11+E11</f>
        <v>1543340520.95549</v>
      </c>
      <c r="D11" s="6">
        <v>309827511.0819997</v>
      </c>
      <c r="E11" s="6">
        <v>1233513009.8734903</v>
      </c>
      <c r="F11" s="2">
        <f aca="true" t="shared" si="0" ref="F11:F25">C11/$C$9*100</f>
        <v>14.057317691609326</v>
      </c>
      <c r="G11" s="2">
        <f aca="true" t="shared" si="1" ref="G11:G25">D11/$C$9*100</f>
        <v>2.8220238461592797</v>
      </c>
      <c r="H11" s="3">
        <f aca="true" t="shared" si="2" ref="H11:H25">E11/$C$9*100</f>
        <v>11.235293845450043</v>
      </c>
      <c r="I11" s="7"/>
      <c r="K11" s="7"/>
      <c r="L11" s="14" t="s">
        <v>9</v>
      </c>
      <c r="M11" s="6">
        <f aca="true" t="shared" si="3" ref="M11:M25">C11/1000000</f>
        <v>1543.34052095549</v>
      </c>
      <c r="N11" s="6">
        <f aca="true" t="shared" si="4" ref="N11:N25">D11/1000000</f>
        <v>309.8275110819997</v>
      </c>
      <c r="O11" s="6">
        <f aca="true" t="shared" si="5" ref="O11:O25">E11/1000000</f>
        <v>1233.5130098734903</v>
      </c>
      <c r="P11" s="2">
        <f aca="true" t="shared" si="6" ref="P11:P25">M11/$M$9*100</f>
        <v>14.057317691609322</v>
      </c>
      <c r="Q11" s="2">
        <f aca="true" t="shared" si="7" ref="Q11:Q25">N11/$M$9*100</f>
        <v>2.8220238461592797</v>
      </c>
      <c r="R11" s="3">
        <f aca="true" t="shared" si="8" ref="R11:R25">O11/$M$9*100</f>
        <v>11.235293845450043</v>
      </c>
    </row>
    <row r="12" spans="1:18" ht="15">
      <c r="A12" s="7"/>
      <c r="B12" s="14">
        <v>2</v>
      </c>
      <c r="C12" s="6">
        <f>D12+E12</f>
        <v>1482465628.2032003</v>
      </c>
      <c r="D12" s="6">
        <v>545349642.2192069</v>
      </c>
      <c r="E12" s="6">
        <v>937115985.9839933</v>
      </c>
      <c r="F12" s="2">
        <f t="shared" si="0"/>
        <v>13.502846597743536</v>
      </c>
      <c r="G12" s="2">
        <f t="shared" si="1"/>
        <v>4.967246741460995</v>
      </c>
      <c r="H12" s="3">
        <f t="shared" si="2"/>
        <v>8.535599856282541</v>
      </c>
      <c r="I12" s="7"/>
      <c r="K12" s="7"/>
      <c r="L12" s="14">
        <v>2</v>
      </c>
      <c r="M12" s="6">
        <f t="shared" si="3"/>
        <v>1482.4656282032004</v>
      </c>
      <c r="N12" s="6">
        <f t="shared" si="4"/>
        <v>545.3496422192069</v>
      </c>
      <c r="O12" s="6">
        <f t="shared" si="5"/>
        <v>937.1159859839933</v>
      </c>
      <c r="P12" s="2">
        <f t="shared" si="6"/>
        <v>13.502846597743536</v>
      </c>
      <c r="Q12" s="2">
        <f t="shared" si="7"/>
        <v>4.967246741460994</v>
      </c>
      <c r="R12" s="3">
        <f t="shared" si="8"/>
        <v>8.535599856282541</v>
      </c>
    </row>
    <row r="13" spans="1:18" ht="15">
      <c r="A13" s="7"/>
      <c r="B13" s="14">
        <v>3</v>
      </c>
      <c r="C13" s="6">
        <f>D13+E13</f>
        <v>499678726.8210001</v>
      </c>
      <c r="D13" s="6">
        <v>203513536.9510005</v>
      </c>
      <c r="E13" s="6">
        <v>296165189.8699996</v>
      </c>
      <c r="F13" s="2">
        <f t="shared" si="0"/>
        <v>4.551259110538344</v>
      </c>
      <c r="G13" s="2">
        <f t="shared" si="1"/>
        <v>1.8536767515778811</v>
      </c>
      <c r="H13" s="3">
        <f t="shared" si="2"/>
        <v>2.697582358960462</v>
      </c>
      <c r="I13" s="7"/>
      <c r="K13" s="7"/>
      <c r="L13" s="14">
        <v>3</v>
      </c>
      <c r="M13" s="6">
        <f t="shared" si="3"/>
        <v>499.6787268210001</v>
      </c>
      <c r="N13" s="6">
        <f t="shared" si="4"/>
        <v>203.5135369510005</v>
      </c>
      <c r="O13" s="6">
        <f t="shared" si="5"/>
        <v>296.1651898699996</v>
      </c>
      <c r="P13" s="2">
        <f t="shared" si="6"/>
        <v>4.551259110538343</v>
      </c>
      <c r="Q13" s="2">
        <f t="shared" si="7"/>
        <v>1.8536767515778807</v>
      </c>
      <c r="R13" s="3">
        <f t="shared" si="8"/>
        <v>2.6975823589604624</v>
      </c>
    </row>
    <row r="14" spans="1:18" ht="15">
      <c r="A14" s="7"/>
      <c r="B14" s="14">
        <v>4</v>
      </c>
      <c r="C14" s="6">
        <f aca="true" t="shared" si="9" ref="C14:C25">D14+E14</f>
        <v>298058524.5939996</v>
      </c>
      <c r="D14" s="6">
        <v>141264195.59099972</v>
      </c>
      <c r="E14" s="6">
        <v>156794329.00299987</v>
      </c>
      <c r="F14" s="2">
        <f t="shared" si="0"/>
        <v>2.714827553621292</v>
      </c>
      <c r="G14" s="2">
        <f t="shared" si="1"/>
        <v>1.2866866701866313</v>
      </c>
      <c r="H14" s="3">
        <f t="shared" si="2"/>
        <v>1.4281408834346607</v>
      </c>
      <c r="I14" s="7"/>
      <c r="K14" s="7"/>
      <c r="L14" s="14">
        <v>4</v>
      </c>
      <c r="M14" s="6">
        <f t="shared" si="3"/>
        <v>298.0585245939996</v>
      </c>
      <c r="N14" s="6">
        <f t="shared" si="4"/>
        <v>141.26419559099972</v>
      </c>
      <c r="O14" s="6">
        <f t="shared" si="5"/>
        <v>156.79432900299986</v>
      </c>
      <c r="P14" s="2">
        <f t="shared" si="6"/>
        <v>2.7148275536212916</v>
      </c>
      <c r="Q14" s="2">
        <f t="shared" si="7"/>
        <v>1.286686670186631</v>
      </c>
      <c r="R14" s="3">
        <f t="shared" si="8"/>
        <v>1.4281408834346605</v>
      </c>
    </row>
    <row r="15" spans="1:18" ht="15">
      <c r="A15" s="7"/>
      <c r="B15" s="14" t="s">
        <v>18</v>
      </c>
      <c r="C15" s="6">
        <f t="shared" si="9"/>
        <v>199152104.78999972</v>
      </c>
      <c r="D15" s="6">
        <v>113311007.0169998</v>
      </c>
      <c r="E15" s="6">
        <v>85841097.77299993</v>
      </c>
      <c r="F15" s="2">
        <f t="shared" si="0"/>
        <v>1.8139512103605526</v>
      </c>
      <c r="G15" s="2">
        <f t="shared" si="1"/>
        <v>1.0320786644077735</v>
      </c>
      <c r="H15" s="3">
        <f t="shared" si="2"/>
        <v>0.7818725459527793</v>
      </c>
      <c r="I15" s="7"/>
      <c r="K15" s="7"/>
      <c r="L15" s="14" t="s">
        <v>59</v>
      </c>
      <c r="M15" s="6">
        <f t="shared" si="3"/>
        <v>199.15210478999973</v>
      </c>
      <c r="N15" s="6">
        <f t="shared" si="4"/>
        <v>113.3110070169998</v>
      </c>
      <c r="O15" s="6">
        <f t="shared" si="5"/>
        <v>85.84109777299993</v>
      </c>
      <c r="P15" s="2">
        <f t="shared" si="6"/>
        <v>1.8139512103605526</v>
      </c>
      <c r="Q15" s="2">
        <f t="shared" si="7"/>
        <v>1.0320786644077735</v>
      </c>
      <c r="R15" s="3">
        <f t="shared" si="8"/>
        <v>0.7818725459527791</v>
      </c>
    </row>
    <row r="16" spans="1:18" ht="15">
      <c r="A16" s="7"/>
      <c r="B16" s="14" t="s">
        <v>19</v>
      </c>
      <c r="C16" s="6">
        <f>D16+E16</f>
        <v>153326999.43700007</v>
      </c>
      <c r="D16" s="6">
        <v>90030486.43700013</v>
      </c>
      <c r="E16" s="6">
        <v>63296512.99999995</v>
      </c>
      <c r="F16" s="2">
        <f t="shared" si="0"/>
        <v>1.3965591601604002</v>
      </c>
      <c r="G16" s="2">
        <f aca="true" t="shared" si="10" ref="G16:H19">D16/$C$9*100</f>
        <v>0.8200310512105933</v>
      </c>
      <c r="H16" s="3">
        <f t="shared" si="10"/>
        <v>0.5765281089498071</v>
      </c>
      <c r="I16" s="7"/>
      <c r="K16" s="7"/>
      <c r="L16" s="14" t="s">
        <v>60</v>
      </c>
      <c r="M16" s="6">
        <f t="shared" si="3"/>
        <v>153.32699943700007</v>
      </c>
      <c r="N16" s="6">
        <f aca="true" t="shared" si="11" ref="N16:O19">D16/1000000</f>
        <v>90.03048643700012</v>
      </c>
      <c r="O16" s="6">
        <f t="shared" si="11"/>
        <v>63.29651299999995</v>
      </c>
      <c r="P16" s="2">
        <f t="shared" si="6"/>
        <v>1.3965591601604002</v>
      </c>
      <c r="Q16" s="2">
        <f aca="true" t="shared" si="12" ref="Q16:R19">N16/$M$9*100</f>
        <v>0.8200310512105932</v>
      </c>
      <c r="R16" s="3">
        <f t="shared" si="12"/>
        <v>0.5765281089498071</v>
      </c>
    </row>
    <row r="17" spans="1:18" ht="15">
      <c r="A17" s="7"/>
      <c r="B17" s="14" t="s">
        <v>20</v>
      </c>
      <c r="C17" s="6">
        <f>D17+E17</f>
        <v>112908266.92699975</v>
      </c>
      <c r="D17" s="6">
        <v>73126107.58799975</v>
      </c>
      <c r="E17" s="6">
        <v>39782159.338999994</v>
      </c>
      <c r="F17" s="2">
        <f t="shared" si="0"/>
        <v>1.0284103583434883</v>
      </c>
      <c r="G17" s="2">
        <f t="shared" si="10"/>
        <v>0.6660597009912642</v>
      </c>
      <c r="H17" s="3">
        <f t="shared" si="10"/>
        <v>0.36235065735222405</v>
      </c>
      <c r="I17" s="7"/>
      <c r="K17" s="7"/>
      <c r="L17" s="14" t="s">
        <v>61</v>
      </c>
      <c r="M17" s="6">
        <f t="shared" si="3"/>
        <v>112.90826692699974</v>
      </c>
      <c r="N17" s="6">
        <f t="shared" si="11"/>
        <v>73.12610758799974</v>
      </c>
      <c r="O17" s="6">
        <f t="shared" si="11"/>
        <v>39.782159338999996</v>
      </c>
      <c r="P17" s="2">
        <f t="shared" si="6"/>
        <v>1.028410358343488</v>
      </c>
      <c r="Q17" s="2">
        <f t="shared" si="12"/>
        <v>0.6660597009912641</v>
      </c>
      <c r="R17" s="3">
        <f t="shared" si="12"/>
        <v>0.36235065735222405</v>
      </c>
    </row>
    <row r="18" spans="1:18" ht="15">
      <c r="A18" s="7"/>
      <c r="B18" s="14" t="s">
        <v>21</v>
      </c>
      <c r="C18" s="6">
        <f t="shared" si="9"/>
        <v>97639318.18599997</v>
      </c>
      <c r="D18" s="6">
        <v>55867537.444000006</v>
      </c>
      <c r="E18" s="6">
        <v>41771780.74199997</v>
      </c>
      <c r="F18" s="2">
        <f t="shared" si="0"/>
        <v>0.8893351119187739</v>
      </c>
      <c r="G18" s="2">
        <f t="shared" si="10"/>
        <v>0.508862245133028</v>
      </c>
      <c r="H18" s="3">
        <f t="shared" si="10"/>
        <v>0.3804728667857459</v>
      </c>
      <c r="I18" s="7"/>
      <c r="K18" s="7"/>
      <c r="L18" s="14" t="s">
        <v>62</v>
      </c>
      <c r="M18" s="6">
        <f t="shared" si="3"/>
        <v>97.63931818599997</v>
      </c>
      <c r="N18" s="6">
        <f t="shared" si="11"/>
        <v>55.86753744400001</v>
      </c>
      <c r="O18" s="6">
        <f t="shared" si="11"/>
        <v>41.77178074199997</v>
      </c>
      <c r="P18" s="2">
        <f t="shared" si="6"/>
        <v>0.8893351119187737</v>
      </c>
      <c r="Q18" s="2">
        <f t="shared" si="12"/>
        <v>0.5088622451330279</v>
      </c>
      <c r="R18" s="3">
        <f t="shared" si="12"/>
        <v>0.3804728667857458</v>
      </c>
    </row>
    <row r="19" spans="1:18" ht="15">
      <c r="A19" s="7"/>
      <c r="B19" s="14" t="s">
        <v>22</v>
      </c>
      <c r="C19" s="6">
        <f t="shared" si="9"/>
        <v>57167065.25799996</v>
      </c>
      <c r="D19" s="6">
        <v>32291177.16799998</v>
      </c>
      <c r="E19" s="6">
        <v>24875888.08999998</v>
      </c>
      <c r="F19" s="2">
        <f t="shared" si="0"/>
        <v>0.5206988262908726</v>
      </c>
      <c r="G19" s="2">
        <f t="shared" si="10"/>
        <v>0.29412001429573587</v>
      </c>
      <c r="H19" s="3">
        <f t="shared" si="10"/>
        <v>0.22657881199513677</v>
      </c>
      <c r="I19" s="7"/>
      <c r="K19" s="7"/>
      <c r="L19" s="14" t="s">
        <v>63</v>
      </c>
      <c r="M19" s="6">
        <f t="shared" si="3"/>
        <v>57.16706525799996</v>
      </c>
      <c r="N19" s="6">
        <f t="shared" si="11"/>
        <v>32.291177167999976</v>
      </c>
      <c r="O19" s="6">
        <f t="shared" si="11"/>
        <v>24.875888089999982</v>
      </c>
      <c r="P19" s="2">
        <f t="shared" si="6"/>
        <v>0.5206988262908726</v>
      </c>
      <c r="Q19" s="2">
        <f t="shared" si="12"/>
        <v>0.2941200142957358</v>
      </c>
      <c r="R19" s="3">
        <f t="shared" si="12"/>
        <v>0.22657881199513677</v>
      </c>
    </row>
    <row r="20" spans="1:18" ht="15">
      <c r="A20" s="7"/>
      <c r="B20" s="14" t="s">
        <v>0</v>
      </c>
      <c r="C20" s="6">
        <f t="shared" si="9"/>
        <v>469969275.69580114</v>
      </c>
      <c r="D20" s="6">
        <v>329557472.79580104</v>
      </c>
      <c r="E20" s="6">
        <v>140411802.90000013</v>
      </c>
      <c r="F20" s="2">
        <f t="shared" si="0"/>
        <v>4.280654414270988</v>
      </c>
      <c r="G20" s="2">
        <f t="shared" si="1"/>
        <v>3.001731652756935</v>
      </c>
      <c r="H20" s="3">
        <f t="shared" si="2"/>
        <v>1.2789227615140535</v>
      </c>
      <c r="I20" s="7"/>
      <c r="K20" s="7"/>
      <c r="L20" s="14" t="s">
        <v>0</v>
      </c>
      <c r="M20" s="6">
        <f t="shared" si="3"/>
        <v>469.9692756958011</v>
      </c>
      <c r="N20" s="6">
        <f t="shared" si="4"/>
        <v>329.55747279580106</v>
      </c>
      <c r="O20" s="6">
        <f t="shared" si="5"/>
        <v>140.4118029000001</v>
      </c>
      <c r="P20" s="2">
        <f t="shared" si="6"/>
        <v>4.280654414270988</v>
      </c>
      <c r="Q20" s="2">
        <f t="shared" si="7"/>
        <v>3.001731652756935</v>
      </c>
      <c r="R20" s="3">
        <f t="shared" si="8"/>
        <v>1.2789227615140533</v>
      </c>
    </row>
    <row r="21" spans="1:18" ht="15">
      <c r="A21" s="7"/>
      <c r="B21" s="14" t="s">
        <v>1</v>
      </c>
      <c r="C21" s="6">
        <f t="shared" si="9"/>
        <v>638646201.676002</v>
      </c>
      <c r="D21" s="6">
        <v>551515101.754002</v>
      </c>
      <c r="E21" s="6">
        <v>87131099.92199999</v>
      </c>
      <c r="F21" s="2">
        <f t="shared" si="0"/>
        <v>5.817026396702815</v>
      </c>
      <c r="G21" s="2">
        <f t="shared" si="1"/>
        <v>5.023404032880855</v>
      </c>
      <c r="H21" s="3">
        <f t="shared" si="2"/>
        <v>0.7936223638219595</v>
      </c>
      <c r="I21" s="7"/>
      <c r="K21" s="7"/>
      <c r="L21" s="14" t="s">
        <v>1</v>
      </c>
      <c r="M21" s="6">
        <f t="shared" si="3"/>
        <v>638.6462016760021</v>
      </c>
      <c r="N21" s="6">
        <f t="shared" si="4"/>
        <v>551.515101754002</v>
      </c>
      <c r="O21" s="6">
        <f t="shared" si="5"/>
        <v>87.13109992199999</v>
      </c>
      <c r="P21" s="2">
        <f t="shared" si="6"/>
        <v>5.817026396702815</v>
      </c>
      <c r="Q21" s="2">
        <f t="shared" si="7"/>
        <v>5.023404032880855</v>
      </c>
      <c r="R21" s="3">
        <f t="shared" si="8"/>
        <v>0.7936223638219593</v>
      </c>
    </row>
    <row r="22" spans="1:18" ht="15">
      <c r="A22" s="7"/>
      <c r="B22" s="14" t="s">
        <v>2</v>
      </c>
      <c r="C22" s="6">
        <f t="shared" si="9"/>
        <v>348212857.3159999</v>
      </c>
      <c r="D22" s="6">
        <v>264625349.8659999</v>
      </c>
      <c r="E22" s="6">
        <v>83587507.45000003</v>
      </c>
      <c r="F22" s="2">
        <f t="shared" si="0"/>
        <v>3.171651811852615</v>
      </c>
      <c r="G22" s="2">
        <f t="shared" si="1"/>
        <v>2.4103058021288812</v>
      </c>
      <c r="H22" s="3">
        <f t="shared" si="2"/>
        <v>0.7613460097237342</v>
      </c>
      <c r="I22" s="7"/>
      <c r="K22" s="7"/>
      <c r="L22" s="14" t="s">
        <v>2</v>
      </c>
      <c r="M22" s="6">
        <f t="shared" si="3"/>
        <v>348.21285731599994</v>
      </c>
      <c r="N22" s="6">
        <f t="shared" si="4"/>
        <v>264.6253498659999</v>
      </c>
      <c r="O22" s="6">
        <f t="shared" si="5"/>
        <v>83.58750745000003</v>
      </c>
      <c r="P22" s="2">
        <f t="shared" si="6"/>
        <v>3.171651811852615</v>
      </c>
      <c r="Q22" s="2">
        <f t="shared" si="7"/>
        <v>2.410305802128881</v>
      </c>
      <c r="R22" s="3">
        <f t="shared" si="8"/>
        <v>0.7613460097237342</v>
      </c>
    </row>
    <row r="23" spans="1:18" ht="15">
      <c r="A23" s="7"/>
      <c r="B23" s="14" t="s">
        <v>3</v>
      </c>
      <c r="C23" s="6">
        <f t="shared" si="9"/>
        <v>1020842878.54</v>
      </c>
      <c r="D23" s="6">
        <v>945878353.03</v>
      </c>
      <c r="E23" s="6">
        <v>74964525.50999999</v>
      </c>
      <c r="F23" s="2">
        <f t="shared" si="0"/>
        <v>9.298215437231816</v>
      </c>
      <c r="G23" s="2">
        <f t="shared" si="1"/>
        <v>8.615410744173921</v>
      </c>
      <c r="H23" s="3">
        <f t="shared" si="2"/>
        <v>0.6828046930578926</v>
      </c>
      <c r="I23" s="7"/>
      <c r="K23" s="7"/>
      <c r="L23" s="14" t="s">
        <v>3</v>
      </c>
      <c r="M23" s="6">
        <f t="shared" si="3"/>
        <v>1020.84287854</v>
      </c>
      <c r="N23" s="6">
        <f t="shared" si="4"/>
        <v>945.87835303</v>
      </c>
      <c r="O23" s="6">
        <f t="shared" si="5"/>
        <v>74.96452550999999</v>
      </c>
      <c r="P23" s="2">
        <f t="shared" si="6"/>
        <v>9.298215437231814</v>
      </c>
      <c r="Q23" s="2">
        <f t="shared" si="7"/>
        <v>8.615410744173921</v>
      </c>
      <c r="R23" s="3">
        <f t="shared" si="8"/>
        <v>0.6828046930578925</v>
      </c>
    </row>
    <row r="24" spans="1:18" ht="15">
      <c r="A24" s="7"/>
      <c r="B24" s="14" t="s">
        <v>4</v>
      </c>
      <c r="C24" s="6">
        <f t="shared" si="9"/>
        <v>1176996971.6400006</v>
      </c>
      <c r="D24" s="6">
        <v>1113095754.7300005</v>
      </c>
      <c r="E24" s="6">
        <v>63901216.91</v>
      </c>
      <c r="F24" s="2">
        <f t="shared" si="0"/>
        <v>10.720524814680706</v>
      </c>
      <c r="G24" s="2">
        <f t="shared" si="1"/>
        <v>10.138488838311615</v>
      </c>
      <c r="H24" s="3">
        <f t="shared" si="2"/>
        <v>0.5820359763690895</v>
      </c>
      <c r="I24" s="7"/>
      <c r="K24" s="7"/>
      <c r="L24" s="14" t="s">
        <v>4</v>
      </c>
      <c r="M24" s="6">
        <f t="shared" si="3"/>
        <v>1176.9969716400005</v>
      </c>
      <c r="N24" s="6">
        <f t="shared" si="4"/>
        <v>1113.0957547300004</v>
      </c>
      <c r="O24" s="6">
        <f t="shared" si="5"/>
        <v>63.901216909999995</v>
      </c>
      <c r="P24" s="2">
        <f t="shared" si="6"/>
        <v>10.720524814680704</v>
      </c>
      <c r="Q24" s="2">
        <f t="shared" si="7"/>
        <v>10.138488838311613</v>
      </c>
      <c r="R24" s="3">
        <f t="shared" si="8"/>
        <v>0.5820359763690894</v>
      </c>
    </row>
    <row r="25" spans="1:18" ht="15">
      <c r="A25" s="7"/>
      <c r="B25" s="14" t="s">
        <v>16</v>
      </c>
      <c r="C25" s="6">
        <f t="shared" si="9"/>
        <v>2880506532.15</v>
      </c>
      <c r="D25" s="6">
        <v>1971375900.3300004</v>
      </c>
      <c r="E25" s="6">
        <v>909130631.8199997</v>
      </c>
      <c r="F25" s="2">
        <f t="shared" si="0"/>
        <v>26.236721504674478</v>
      </c>
      <c r="G25" s="2">
        <f t="shared" si="1"/>
        <v>17.95602263029054</v>
      </c>
      <c r="H25" s="3">
        <f t="shared" si="2"/>
        <v>8.280698874383937</v>
      </c>
      <c r="I25" s="7"/>
      <c r="K25" s="7"/>
      <c r="L25" s="14" t="s">
        <v>64</v>
      </c>
      <c r="M25" s="6">
        <f t="shared" si="3"/>
        <v>2880.50653215</v>
      </c>
      <c r="N25" s="6">
        <f t="shared" si="4"/>
        <v>1971.3759003300004</v>
      </c>
      <c r="O25" s="6">
        <f t="shared" si="5"/>
        <v>909.1306318199997</v>
      </c>
      <c r="P25" s="2">
        <f t="shared" si="6"/>
        <v>26.236721504674478</v>
      </c>
      <c r="Q25" s="2">
        <f t="shared" si="7"/>
        <v>17.95602263029054</v>
      </c>
      <c r="R25" s="3">
        <f t="shared" si="8"/>
        <v>8.280698874383937</v>
      </c>
    </row>
    <row r="26" spans="1:18" ht="6.75" customHeight="1">
      <c r="A26" s="7"/>
      <c r="B26" s="14"/>
      <c r="C26" s="6"/>
      <c r="D26" s="6"/>
      <c r="E26" s="6"/>
      <c r="F26" s="2"/>
      <c r="G26" s="2"/>
      <c r="H26" s="3"/>
      <c r="I26" s="7"/>
      <c r="K26" s="7"/>
      <c r="L26" s="14"/>
      <c r="M26" s="6"/>
      <c r="N26" s="6"/>
      <c r="O26" s="6"/>
      <c r="P26" s="2"/>
      <c r="Q26" s="2"/>
      <c r="R26" s="3"/>
    </row>
    <row r="27" spans="1:18" ht="16.5" customHeight="1">
      <c r="A27" s="7"/>
      <c r="B27" s="15" t="s">
        <v>10</v>
      </c>
      <c r="C27" s="6">
        <f>SUM(C15:C25)</f>
        <v>7155368471.615803</v>
      </c>
      <c r="D27" s="6">
        <f>SUM(D15:D25)</f>
        <v>5540674248.159803</v>
      </c>
      <c r="E27" s="6">
        <f>SUM(E15:E25)</f>
        <v>1614694223.4559996</v>
      </c>
      <c r="F27" s="2">
        <f aca="true" t="shared" si="13" ref="F27:H36">C27/$C$9*100</f>
        <v>65.1737490464875</v>
      </c>
      <c r="G27" s="2">
        <f t="shared" si="13"/>
        <v>50.46651537658114</v>
      </c>
      <c r="H27" s="3">
        <f t="shared" si="13"/>
        <v>14.707233669906358</v>
      </c>
      <c r="I27" s="7"/>
      <c r="K27" s="7"/>
      <c r="L27" s="15" t="s">
        <v>10</v>
      </c>
      <c r="M27" s="6">
        <f>SUM(M15:M25)</f>
        <v>7155.368471615804</v>
      </c>
      <c r="N27" s="6">
        <f>SUM(N15:N25)</f>
        <v>5540.674248159803</v>
      </c>
      <c r="O27" s="6">
        <f>SUM(O15:O25)</f>
        <v>1614.6942234559997</v>
      </c>
      <c r="P27" s="2">
        <f aca="true" t="shared" si="14" ref="P27:R36">M27/$M$9*100</f>
        <v>65.1737490464875</v>
      </c>
      <c r="Q27" s="2">
        <f t="shared" si="14"/>
        <v>50.466515376581135</v>
      </c>
      <c r="R27" s="3">
        <f t="shared" si="14"/>
        <v>14.707233669906358</v>
      </c>
    </row>
    <row r="28" spans="1:18" ht="16.5" customHeight="1">
      <c r="A28" s="7"/>
      <c r="B28" s="14" t="s">
        <v>11</v>
      </c>
      <c r="C28" s="6">
        <f>SUM(C20:C25)</f>
        <v>6535174717.017803</v>
      </c>
      <c r="D28" s="6">
        <f>SUM(D20:D25)</f>
        <v>5176047932.505804</v>
      </c>
      <c r="E28" s="6">
        <f>SUM(E20:E25)</f>
        <v>1359126784.5119998</v>
      </c>
      <c r="F28" s="2">
        <f t="shared" si="13"/>
        <v>59.524794379413414</v>
      </c>
      <c r="G28" s="2">
        <f t="shared" si="13"/>
        <v>47.14536370054275</v>
      </c>
      <c r="H28" s="3">
        <f t="shared" si="13"/>
        <v>12.379430678870666</v>
      </c>
      <c r="I28" s="7"/>
      <c r="K28" s="7"/>
      <c r="L28" s="14" t="s">
        <v>11</v>
      </c>
      <c r="M28" s="6">
        <f>SUM(M20:M25)</f>
        <v>6535.174717017804</v>
      </c>
      <c r="N28" s="6">
        <f>SUM(N20:N25)</f>
        <v>5176.047932505803</v>
      </c>
      <c r="O28" s="6">
        <f>SUM(O20:O25)</f>
        <v>1359.1267845119999</v>
      </c>
      <c r="P28" s="2">
        <f t="shared" si="14"/>
        <v>59.524794379413414</v>
      </c>
      <c r="Q28" s="2">
        <f t="shared" si="14"/>
        <v>47.145363700542745</v>
      </c>
      <c r="R28" s="3">
        <f t="shared" si="14"/>
        <v>12.379430678870666</v>
      </c>
    </row>
    <row r="29" spans="1:18" ht="16.5" customHeight="1">
      <c r="A29" s="7"/>
      <c r="B29" s="14" t="s">
        <v>12</v>
      </c>
      <c r="C29" s="6">
        <f>SUM(C21:C25)</f>
        <v>6065205441.322002</v>
      </c>
      <c r="D29" s="6">
        <f>SUM(D21:D25)</f>
        <v>4846490459.710003</v>
      </c>
      <c r="E29" s="6">
        <f>SUM(E21:E25)</f>
        <v>1218714981.6119998</v>
      </c>
      <c r="F29" s="2">
        <f t="shared" si="13"/>
        <v>55.24413996514242</v>
      </c>
      <c r="G29" s="2">
        <f t="shared" si="13"/>
        <v>44.14363204778582</v>
      </c>
      <c r="H29" s="3">
        <f t="shared" si="13"/>
        <v>11.100507917356612</v>
      </c>
      <c r="I29" s="7"/>
      <c r="K29" s="7"/>
      <c r="L29" s="14" t="s">
        <v>12</v>
      </c>
      <c r="M29" s="6">
        <f>SUM(M21:M25)</f>
        <v>6065.205441322003</v>
      </c>
      <c r="N29" s="6">
        <f>SUM(N21:N25)</f>
        <v>4846.490459710002</v>
      </c>
      <c r="O29" s="6">
        <f>SUM(O21:O25)</f>
        <v>1218.7149816119997</v>
      </c>
      <c r="P29" s="2">
        <f t="shared" si="14"/>
        <v>55.24413996514242</v>
      </c>
      <c r="Q29" s="2">
        <f t="shared" si="14"/>
        <v>44.14363204778581</v>
      </c>
      <c r="R29" s="3">
        <f t="shared" si="14"/>
        <v>11.10050791735661</v>
      </c>
    </row>
    <row r="30" spans="1:18" ht="16.5" customHeight="1">
      <c r="A30" s="7"/>
      <c r="B30" s="14" t="s">
        <v>13</v>
      </c>
      <c r="C30" s="6">
        <f>SUM(C22:C25)</f>
        <v>5426559239.646</v>
      </c>
      <c r="D30" s="6">
        <f>SUM(D22:D25)</f>
        <v>4294975357.956001</v>
      </c>
      <c r="E30" s="6">
        <f>SUM(E22:E25)</f>
        <v>1131583881.6899998</v>
      </c>
      <c r="F30" s="2">
        <f t="shared" si="13"/>
        <v>49.42711356843961</v>
      </c>
      <c r="G30" s="2">
        <f t="shared" si="13"/>
        <v>39.12022801490497</v>
      </c>
      <c r="H30" s="3">
        <f t="shared" si="13"/>
        <v>10.306885553534654</v>
      </c>
      <c r="I30" s="7"/>
      <c r="K30" s="7"/>
      <c r="L30" s="14" t="s">
        <v>13</v>
      </c>
      <c r="M30" s="6">
        <f>SUM(M22:M25)</f>
        <v>5426.559239646001</v>
      </c>
      <c r="N30" s="6">
        <f>SUM(N22:N25)</f>
        <v>4294.975357956</v>
      </c>
      <c r="O30" s="6">
        <f>SUM(O22:O25)</f>
        <v>1131.5838816899998</v>
      </c>
      <c r="P30" s="2">
        <f t="shared" si="14"/>
        <v>49.427113568439616</v>
      </c>
      <c r="Q30" s="2">
        <f t="shared" si="14"/>
        <v>39.12022801490495</v>
      </c>
      <c r="R30" s="3">
        <f t="shared" si="14"/>
        <v>10.306885553534652</v>
      </c>
    </row>
    <row r="31" spans="1:18" ht="16.5" customHeight="1">
      <c r="A31" s="7"/>
      <c r="B31" s="14" t="s">
        <v>14</v>
      </c>
      <c r="C31" s="6">
        <f>SUM(C23:C25)</f>
        <v>5078346382.33</v>
      </c>
      <c r="D31" s="6">
        <f>SUM(D23:D25)</f>
        <v>4030350008.090001</v>
      </c>
      <c r="E31" s="6">
        <f>SUM(E23:E25)</f>
        <v>1047996374.2399997</v>
      </c>
      <c r="F31" s="2">
        <f t="shared" si="13"/>
        <v>46.25546175658699</v>
      </c>
      <c r="G31" s="2">
        <f t="shared" si="13"/>
        <v>36.70992221277608</v>
      </c>
      <c r="H31" s="3">
        <f t="shared" si="13"/>
        <v>9.545539543810918</v>
      </c>
      <c r="I31" s="7"/>
      <c r="K31" s="7"/>
      <c r="L31" s="14" t="s">
        <v>14</v>
      </c>
      <c r="M31" s="6">
        <f>SUM(M23:M25)</f>
        <v>5078.346382330001</v>
      </c>
      <c r="N31" s="6">
        <f>SUM(N23:N25)</f>
        <v>4030.3500080900003</v>
      </c>
      <c r="O31" s="6">
        <f>SUM(O23:O25)</f>
        <v>1047.9963742399998</v>
      </c>
      <c r="P31" s="2">
        <f t="shared" si="14"/>
        <v>46.255461756586996</v>
      </c>
      <c r="Q31" s="2">
        <f t="shared" si="14"/>
        <v>36.70992221277607</v>
      </c>
      <c r="R31" s="3">
        <f t="shared" si="14"/>
        <v>9.545539543810918</v>
      </c>
    </row>
    <row r="32" spans="1:18" ht="16.5" customHeight="1">
      <c r="A32" s="7"/>
      <c r="B32" s="14" t="s">
        <v>15</v>
      </c>
      <c r="C32" s="26">
        <f>SUM(C24:C25)</f>
        <v>4057503503.790001</v>
      </c>
      <c r="D32" s="6">
        <f>SUM(D24:D25)</f>
        <v>3084471655.060001</v>
      </c>
      <c r="E32" s="6">
        <f>SUM(E24:E25)</f>
        <v>973031848.7299997</v>
      </c>
      <c r="F32" s="2">
        <f t="shared" si="13"/>
        <v>36.957246319355185</v>
      </c>
      <c r="G32" s="2">
        <f t="shared" si="13"/>
        <v>28.094511468602157</v>
      </c>
      <c r="H32" s="3">
        <f t="shared" si="13"/>
        <v>8.862734850753025</v>
      </c>
      <c r="I32" s="7"/>
      <c r="K32" s="7"/>
      <c r="L32" s="14" t="s">
        <v>15</v>
      </c>
      <c r="M32" s="26">
        <f>SUM(M24:M25)</f>
        <v>4057.5035037900007</v>
      </c>
      <c r="N32" s="6">
        <f>SUM(N24:N25)</f>
        <v>3084.4716550600006</v>
      </c>
      <c r="O32" s="6">
        <f>SUM(O24:O25)</f>
        <v>973.0318487299998</v>
      </c>
      <c r="P32" s="2">
        <f t="shared" si="14"/>
        <v>36.95724631935518</v>
      </c>
      <c r="Q32" s="2">
        <f t="shared" si="14"/>
        <v>28.09451146860215</v>
      </c>
      <c r="R32" s="3">
        <f t="shared" si="14"/>
        <v>8.862734850753027</v>
      </c>
    </row>
    <row r="33" spans="1:18" ht="16.5" customHeight="1">
      <c r="A33" s="7"/>
      <c r="B33" s="27" t="s">
        <v>23</v>
      </c>
      <c r="C33" s="6">
        <f>D33+E33</f>
        <v>4520670934.411737</v>
      </c>
      <c r="D33" s="6">
        <v>1618797717.969209</v>
      </c>
      <c r="E33" s="6">
        <v>2901873216.4425282</v>
      </c>
      <c r="F33" s="2">
        <f t="shared" si="13"/>
        <v>41.175947006761</v>
      </c>
      <c r="G33" s="2">
        <f aca="true" t="shared" si="15" ref="G33:H36">D33/$C$9*100</f>
        <v>14.744609819391663</v>
      </c>
      <c r="H33" s="3">
        <f t="shared" si="15"/>
        <v>26.431337187369337</v>
      </c>
      <c r="I33" s="7"/>
      <c r="K33" s="7"/>
      <c r="L33" s="27" t="s">
        <v>65</v>
      </c>
      <c r="M33" s="26">
        <f>N33+O33</f>
        <v>4520.670934411737</v>
      </c>
      <c r="N33" s="6">
        <f aca="true" t="shared" si="16" ref="N33:O36">D33/1000000</f>
        <v>1618.7977179692089</v>
      </c>
      <c r="O33" s="6">
        <f t="shared" si="16"/>
        <v>2901.8732164425282</v>
      </c>
      <c r="P33" s="2">
        <f t="shared" si="14"/>
        <v>41.17594700676099</v>
      </c>
      <c r="Q33" s="2">
        <f t="shared" si="14"/>
        <v>14.74460981939166</v>
      </c>
      <c r="R33" s="3">
        <f t="shared" si="14"/>
        <v>26.43133718736933</v>
      </c>
    </row>
    <row r="34" spans="1:18" ht="16.5" customHeight="1">
      <c r="A34" s="7"/>
      <c r="B34" s="14" t="s">
        <v>26</v>
      </c>
      <c r="C34" s="6">
        <f>D34+E34</f>
        <v>1038418595.1518012</v>
      </c>
      <c r="D34" s="6">
        <v>832515922.2978014</v>
      </c>
      <c r="E34" s="6">
        <v>205902672.85399982</v>
      </c>
      <c r="F34" s="2">
        <f t="shared" si="13"/>
        <v>9.458301580707673</v>
      </c>
      <c r="G34" s="2">
        <f t="shared" si="15"/>
        <v>7.582863693501668</v>
      </c>
      <c r="H34" s="3">
        <f t="shared" si="15"/>
        <v>1.8754378872060045</v>
      </c>
      <c r="I34" s="7"/>
      <c r="K34" s="7"/>
      <c r="L34" s="14" t="s">
        <v>66</v>
      </c>
      <c r="M34" s="26">
        <f>N34+O34</f>
        <v>1038.4185951518011</v>
      </c>
      <c r="N34" s="6">
        <f t="shared" si="16"/>
        <v>832.5159222978014</v>
      </c>
      <c r="O34" s="6">
        <f t="shared" si="16"/>
        <v>205.90267285399983</v>
      </c>
      <c r="P34" s="2">
        <f t="shared" si="14"/>
        <v>9.458301580707671</v>
      </c>
      <c r="Q34" s="2">
        <f t="shared" si="14"/>
        <v>7.582863693501668</v>
      </c>
      <c r="R34" s="3">
        <f t="shared" si="14"/>
        <v>1.8754378872060045</v>
      </c>
    </row>
    <row r="35" spans="1:18" ht="16.5" customHeight="1">
      <c r="A35" s="7"/>
      <c r="B35" s="14" t="s">
        <v>24</v>
      </c>
      <c r="C35" s="6">
        <f>D35+E35</f>
        <v>341917565.456</v>
      </c>
      <c r="D35" s="6">
        <v>259311558.80599993</v>
      </c>
      <c r="E35" s="6">
        <v>82606006.65</v>
      </c>
      <c r="F35" s="2">
        <f t="shared" si="13"/>
        <v>3.1143119594766575</v>
      </c>
      <c r="G35" s="2">
        <f t="shared" si="15"/>
        <v>2.3619058229518894</v>
      </c>
      <c r="H35" s="3">
        <f t="shared" si="15"/>
        <v>0.7524061365247677</v>
      </c>
      <c r="I35" s="7"/>
      <c r="K35" s="7"/>
      <c r="L35" s="14" t="s">
        <v>67</v>
      </c>
      <c r="M35" s="26">
        <f>N35+O35</f>
        <v>341.9175654559999</v>
      </c>
      <c r="N35" s="6">
        <f t="shared" si="16"/>
        <v>259.31155880599994</v>
      </c>
      <c r="O35" s="6">
        <f t="shared" si="16"/>
        <v>82.60600665000001</v>
      </c>
      <c r="P35" s="2">
        <f t="shared" si="14"/>
        <v>3.1143119594766566</v>
      </c>
      <c r="Q35" s="2">
        <f t="shared" si="14"/>
        <v>2.361905822951889</v>
      </c>
      <c r="R35" s="3">
        <f t="shared" si="14"/>
        <v>0.7524061365247677</v>
      </c>
    </row>
    <row r="36" spans="1:18" ht="16.5" customHeight="1">
      <c r="A36" s="7"/>
      <c r="B36" s="16" t="s">
        <v>25</v>
      </c>
      <c r="C36" s="17">
        <f>D36+E36</f>
        <v>5077904777.170004</v>
      </c>
      <c r="D36" s="46">
        <v>4030003934.9300036</v>
      </c>
      <c r="E36" s="46">
        <v>1047900842.24</v>
      </c>
      <c r="F36" s="4">
        <f t="shared" si="13"/>
        <v>46.25143945305512</v>
      </c>
      <c r="G36" s="4">
        <f t="shared" si="15"/>
        <v>36.706770050120745</v>
      </c>
      <c r="H36" s="5">
        <f t="shared" si="15"/>
        <v>9.544669402934373</v>
      </c>
      <c r="I36" s="7"/>
      <c r="K36" s="7"/>
      <c r="L36" s="16" t="s">
        <v>68</v>
      </c>
      <c r="M36" s="17">
        <f>N36+O36</f>
        <v>5077.904777170003</v>
      </c>
      <c r="N36" s="46">
        <f t="shared" si="16"/>
        <v>4030.0039349300037</v>
      </c>
      <c r="O36" s="46">
        <f t="shared" si="16"/>
        <v>1047.90084224</v>
      </c>
      <c r="P36" s="4">
        <f t="shared" si="14"/>
        <v>46.25143945305511</v>
      </c>
      <c r="Q36" s="4">
        <f t="shared" si="14"/>
        <v>36.70677005012074</v>
      </c>
      <c r="R36" s="5">
        <f t="shared" si="14"/>
        <v>9.544669402934373</v>
      </c>
    </row>
    <row r="37" spans="1:18" ht="6.75" customHeight="1">
      <c r="A37" s="7"/>
      <c r="B37" s="18"/>
      <c r="C37" s="6"/>
      <c r="D37" s="6"/>
      <c r="E37" s="6"/>
      <c r="F37" s="2"/>
      <c r="G37" s="2"/>
      <c r="H37" s="2"/>
      <c r="I37" s="7"/>
      <c r="K37" s="7"/>
      <c r="L37" s="18"/>
      <c r="M37" s="6"/>
      <c r="N37" s="6"/>
      <c r="O37" s="6"/>
      <c r="P37" s="2"/>
      <c r="Q37" s="2"/>
      <c r="R37" s="2"/>
    </row>
    <row r="38" spans="1:18" ht="12" customHeight="1">
      <c r="A38" s="7"/>
      <c r="B38" s="18"/>
      <c r="C38" s="7"/>
      <c r="D38" s="7"/>
      <c r="E38" s="7"/>
      <c r="F38" s="7"/>
      <c r="G38" s="7"/>
      <c r="H38" s="7"/>
      <c r="I38" s="7"/>
      <c r="K38" s="7"/>
      <c r="L38" s="29"/>
      <c r="M38" s="7"/>
      <c r="N38" s="7"/>
      <c r="O38" s="7"/>
      <c r="P38" s="7"/>
      <c r="Q38" s="7"/>
      <c r="R38" s="7"/>
    </row>
    <row r="39" spans="1:18" ht="12" customHeight="1">
      <c r="A39" s="7"/>
      <c r="B39" s="18"/>
      <c r="C39" s="7"/>
      <c r="D39" s="7"/>
      <c r="E39" s="7"/>
      <c r="F39" s="7"/>
      <c r="G39" s="7"/>
      <c r="H39" s="7"/>
      <c r="I39" s="7"/>
      <c r="K39" s="7"/>
      <c r="L39" s="18"/>
      <c r="M39" s="7"/>
      <c r="N39" s="7"/>
      <c r="O39" s="7"/>
      <c r="P39" s="7"/>
      <c r="Q39" s="7"/>
      <c r="R39" s="7"/>
    </row>
    <row r="40" spans="2:14" ht="12" customHeight="1">
      <c r="B40" s="18"/>
      <c r="D40" s="32"/>
      <c r="E40" s="32"/>
      <c r="F40" s="32"/>
      <c r="G40" s="30"/>
      <c r="H40" s="30"/>
      <c r="I40" s="30"/>
      <c r="J40" s="30"/>
      <c r="K40" s="30"/>
      <c r="L40" s="18"/>
      <c r="M40" s="30"/>
      <c r="N40" s="30"/>
    </row>
    <row r="41" spans="4:14" ht="12.75">
      <c r="D41" s="33"/>
      <c r="E41" s="34"/>
      <c r="F41" s="34"/>
      <c r="G41" s="30"/>
      <c r="H41" s="30"/>
      <c r="I41" s="30"/>
      <c r="J41" s="30"/>
      <c r="K41" s="30"/>
      <c r="L41" s="30"/>
      <c r="M41" s="31"/>
      <c r="N41" s="31"/>
    </row>
    <row r="42" spans="4:14" ht="12.75">
      <c r="D42" s="33"/>
      <c r="E42" s="34"/>
      <c r="F42" s="34"/>
      <c r="G42" s="30"/>
      <c r="H42" s="30"/>
      <c r="I42" s="30"/>
      <c r="J42" s="30"/>
      <c r="K42" s="30"/>
      <c r="L42" s="30"/>
      <c r="M42" s="30"/>
      <c r="N42" s="30"/>
    </row>
    <row r="43" spans="4:14" ht="12.75"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</row>
    <row r="44" spans="3:5" ht="12.75">
      <c r="C44" s="32"/>
      <c r="D44" s="32"/>
      <c r="E44" s="32"/>
    </row>
    <row r="45" spans="3:5" ht="12.75">
      <c r="C45" s="34"/>
      <c r="D45" s="34"/>
      <c r="E45" s="34"/>
    </row>
    <row r="46" spans="3:5" ht="12.75">
      <c r="C46" s="34"/>
      <c r="D46" s="34"/>
      <c r="E46" s="34"/>
    </row>
    <row r="47" spans="3:5" ht="12.75">
      <c r="C47" s="34"/>
      <c r="D47" s="34"/>
      <c r="E47" s="34"/>
    </row>
    <row r="48" spans="3:5" ht="12.75">
      <c r="C48" s="34"/>
      <c r="D48" s="34"/>
      <c r="E48" s="34"/>
    </row>
    <row r="49" spans="3:5" ht="12.75">
      <c r="C49" s="34"/>
      <c r="D49" s="34"/>
      <c r="E49" s="34"/>
    </row>
    <row r="50" spans="3:5" ht="12.75">
      <c r="C50" s="34"/>
      <c r="D50" s="34"/>
      <c r="E50" s="34"/>
    </row>
    <row r="51" spans="3:5" ht="12.75">
      <c r="C51" s="34"/>
      <c r="D51" s="34"/>
      <c r="E51" s="34"/>
    </row>
    <row r="52" spans="3:5" ht="12.75">
      <c r="C52" s="34"/>
      <c r="D52" s="34"/>
      <c r="E52" s="34"/>
    </row>
    <row r="53" spans="3:5" ht="12.75">
      <c r="C53" s="34"/>
      <c r="D53" s="34"/>
      <c r="E53" s="34"/>
    </row>
    <row r="54" spans="3:5" ht="12.75">
      <c r="C54" s="34"/>
      <c r="D54" s="34"/>
      <c r="E54" s="34"/>
    </row>
    <row r="55" spans="3:5" ht="12.75">
      <c r="C55" s="34"/>
      <c r="D55" s="34"/>
      <c r="E55" s="34"/>
    </row>
    <row r="56" spans="3:5" ht="12.75">
      <c r="C56" s="34"/>
      <c r="D56" s="34"/>
      <c r="E56" s="34"/>
    </row>
    <row r="57" spans="3:5" ht="12.75">
      <c r="C57" s="34"/>
      <c r="D57" s="34"/>
      <c r="E57" s="34"/>
    </row>
    <row r="58" spans="3:5" ht="12.75">
      <c r="C58" s="34"/>
      <c r="D58" s="34"/>
      <c r="E58" s="34"/>
    </row>
    <row r="59" spans="3:5" ht="12.75">
      <c r="C59" s="34"/>
      <c r="D59" s="34"/>
      <c r="E59" s="34"/>
    </row>
  </sheetData>
  <sheetProtection/>
  <mergeCells count="4">
    <mergeCell ref="L5:L7"/>
    <mergeCell ref="M5:R5"/>
    <mergeCell ref="B5:B7"/>
    <mergeCell ref="C5:H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&amp;C&amp;"Arial Unicode MS,標準"V-4-1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AC78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9.140625" style="1" customWidth="1"/>
    <col min="11" max="11" width="1.7109375" style="1" customWidth="1"/>
    <col min="12" max="12" width="18.421875" style="1" customWidth="1"/>
    <col min="13" max="18" width="10.7109375" style="1" customWidth="1"/>
    <col min="19" max="19" width="2.7109375" style="1" customWidth="1"/>
    <col min="20" max="20" width="9.140625" style="1" customWidth="1"/>
    <col min="21" max="21" width="2.7109375" style="1" customWidth="1"/>
    <col min="22" max="22" width="18.421875" style="1" customWidth="1"/>
    <col min="23" max="25" width="12.7109375" style="1" customWidth="1"/>
    <col min="26" max="28" width="10.7109375" style="1" customWidth="1"/>
    <col min="29" max="29" width="2.7109375" style="1" customWidth="1"/>
    <col min="30" max="16384" width="9.140625" style="1" customWidth="1"/>
  </cols>
  <sheetData>
    <row r="1" spans="1:29" ht="7.5" customHeight="1">
      <c r="A1" s="7"/>
      <c r="B1" s="7"/>
      <c r="C1" s="7"/>
      <c r="D1" s="7"/>
      <c r="E1" s="7"/>
      <c r="F1" s="7"/>
      <c r="G1" s="7"/>
      <c r="H1" s="7"/>
      <c r="I1" s="7"/>
      <c r="K1" s="7"/>
      <c r="L1" s="7"/>
      <c r="M1" s="7"/>
      <c r="N1" s="7"/>
      <c r="O1" s="7"/>
      <c r="P1" s="7"/>
      <c r="Q1" s="7"/>
      <c r="R1" s="7"/>
      <c r="S1" s="7"/>
      <c r="U1" s="7"/>
      <c r="V1" s="7"/>
      <c r="W1" s="7"/>
      <c r="X1" s="7"/>
      <c r="Y1" s="7"/>
      <c r="Z1" s="7"/>
      <c r="AA1" s="7"/>
      <c r="AB1" s="7"/>
      <c r="AC1" s="7"/>
    </row>
    <row r="2" spans="1:29" ht="15" customHeight="1">
      <c r="A2" s="7"/>
      <c r="B2" s="8" t="s">
        <v>84</v>
      </c>
      <c r="C2" s="8"/>
      <c r="D2" s="8"/>
      <c r="E2" s="8"/>
      <c r="F2" s="8"/>
      <c r="G2" s="8"/>
      <c r="H2" s="8"/>
      <c r="I2" s="7"/>
      <c r="K2" s="7"/>
      <c r="L2" s="8" t="s">
        <v>86</v>
      </c>
      <c r="M2" s="8"/>
      <c r="N2" s="8"/>
      <c r="O2" s="8"/>
      <c r="P2" s="8"/>
      <c r="Q2" s="8"/>
      <c r="R2" s="8"/>
      <c r="S2" s="7"/>
      <c r="U2" s="7"/>
      <c r="V2" s="8" t="s">
        <v>90</v>
      </c>
      <c r="W2" s="8"/>
      <c r="X2" s="8"/>
      <c r="Y2" s="8"/>
      <c r="Z2" s="8"/>
      <c r="AA2" s="8"/>
      <c r="AB2" s="8"/>
      <c r="AC2" s="7"/>
    </row>
    <row r="3" spans="1:29" ht="15" customHeight="1">
      <c r="A3" s="7"/>
      <c r="B3" s="8" t="s">
        <v>27</v>
      </c>
      <c r="C3" s="8"/>
      <c r="D3" s="8"/>
      <c r="E3" s="8"/>
      <c r="F3" s="8"/>
      <c r="G3" s="8"/>
      <c r="H3" s="8"/>
      <c r="I3" s="7"/>
      <c r="K3" s="7"/>
      <c r="L3" s="8" t="s">
        <v>49</v>
      </c>
      <c r="M3" s="8"/>
      <c r="N3" s="8"/>
      <c r="O3" s="8"/>
      <c r="P3" s="8"/>
      <c r="Q3" s="8"/>
      <c r="R3" s="8"/>
      <c r="S3" s="7"/>
      <c r="U3" s="7"/>
      <c r="V3" s="8" t="s">
        <v>74</v>
      </c>
      <c r="W3" s="8"/>
      <c r="X3" s="8"/>
      <c r="Y3" s="8"/>
      <c r="Z3" s="8"/>
      <c r="AA3" s="8"/>
      <c r="AB3" s="8"/>
      <c r="AC3" s="7"/>
    </row>
    <row r="4" spans="1:29" ht="15" customHeight="1">
      <c r="A4" s="7"/>
      <c r="B4" s="8"/>
      <c r="C4" s="8"/>
      <c r="D4" s="8"/>
      <c r="E4" s="8"/>
      <c r="F4" s="8"/>
      <c r="G4" s="8"/>
      <c r="H4" s="8"/>
      <c r="I4" s="7"/>
      <c r="K4" s="7"/>
      <c r="L4" s="8"/>
      <c r="M4" s="8"/>
      <c r="N4" s="8"/>
      <c r="O4" s="8"/>
      <c r="P4" s="8"/>
      <c r="Q4" s="8"/>
      <c r="R4" s="8"/>
      <c r="S4" s="7"/>
      <c r="U4" s="7"/>
      <c r="V4" s="8"/>
      <c r="W4" s="8"/>
      <c r="X4" s="8"/>
      <c r="Y4" s="8"/>
      <c r="Z4" s="8"/>
      <c r="AA4" s="8"/>
      <c r="AB4" s="8"/>
      <c r="AC4" s="7"/>
    </row>
    <row r="5" spans="1:29" ht="15" customHeight="1">
      <c r="A5" s="7"/>
      <c r="B5" s="47" t="s">
        <v>5</v>
      </c>
      <c r="C5" s="50" t="s">
        <v>53</v>
      </c>
      <c r="D5" s="51"/>
      <c r="E5" s="51"/>
      <c r="F5" s="51"/>
      <c r="G5" s="51"/>
      <c r="H5" s="52"/>
      <c r="I5" s="7"/>
      <c r="K5" s="7"/>
      <c r="L5" s="47" t="s">
        <v>54</v>
      </c>
      <c r="M5" s="50" t="s">
        <v>53</v>
      </c>
      <c r="N5" s="51"/>
      <c r="O5" s="51"/>
      <c r="P5" s="51"/>
      <c r="Q5" s="51"/>
      <c r="R5" s="52"/>
      <c r="S5" s="7"/>
      <c r="U5" s="7"/>
      <c r="V5" s="47" t="s">
        <v>54</v>
      </c>
      <c r="W5" s="50" t="s">
        <v>53</v>
      </c>
      <c r="X5" s="51"/>
      <c r="Y5" s="51"/>
      <c r="Z5" s="51"/>
      <c r="AA5" s="51"/>
      <c r="AB5" s="52"/>
      <c r="AC5" s="7"/>
    </row>
    <row r="6" spans="1:29" ht="29.25" customHeight="1">
      <c r="A6" s="7"/>
      <c r="B6" s="48"/>
      <c r="C6" s="9" t="s">
        <v>55</v>
      </c>
      <c r="D6" s="10" t="s">
        <v>6</v>
      </c>
      <c r="E6" s="11" t="s">
        <v>7</v>
      </c>
      <c r="F6" s="12" t="s">
        <v>55</v>
      </c>
      <c r="G6" s="10" t="s">
        <v>6</v>
      </c>
      <c r="H6" s="11" t="s">
        <v>7</v>
      </c>
      <c r="I6" s="7"/>
      <c r="K6" s="7"/>
      <c r="L6" s="48"/>
      <c r="M6" s="9" t="s">
        <v>55</v>
      </c>
      <c r="N6" s="10" t="s">
        <v>6</v>
      </c>
      <c r="O6" s="11" t="s">
        <v>7</v>
      </c>
      <c r="P6" s="12" t="s">
        <v>55</v>
      </c>
      <c r="Q6" s="10" t="s">
        <v>6</v>
      </c>
      <c r="R6" s="11" t="s">
        <v>7</v>
      </c>
      <c r="S6" s="7"/>
      <c r="U6" s="7"/>
      <c r="V6" s="48"/>
      <c r="W6" s="9" t="s">
        <v>55</v>
      </c>
      <c r="X6" s="10" t="s">
        <v>6</v>
      </c>
      <c r="Y6" s="11" t="s">
        <v>7</v>
      </c>
      <c r="Z6" s="12" t="s">
        <v>55</v>
      </c>
      <c r="AA6" s="10" t="s">
        <v>6</v>
      </c>
      <c r="AB6" s="11" t="s">
        <v>7</v>
      </c>
      <c r="AC6" s="7"/>
    </row>
    <row r="7" spans="1:29" ht="15" customHeight="1">
      <c r="A7" s="7"/>
      <c r="B7" s="49"/>
      <c r="C7" s="19"/>
      <c r="D7" s="19" t="s">
        <v>56</v>
      </c>
      <c r="E7" s="20"/>
      <c r="F7" s="13"/>
      <c r="G7" s="19" t="s">
        <v>8</v>
      </c>
      <c r="H7" s="20"/>
      <c r="I7" s="7"/>
      <c r="K7" s="7"/>
      <c r="L7" s="49"/>
      <c r="M7" s="21"/>
      <c r="N7" s="22" t="s">
        <v>88</v>
      </c>
      <c r="O7" s="23"/>
      <c r="P7" s="13"/>
      <c r="Q7" s="19" t="s">
        <v>8</v>
      </c>
      <c r="R7" s="20"/>
      <c r="S7" s="7"/>
      <c r="U7" s="7"/>
      <c r="V7" s="49"/>
      <c r="W7" s="19"/>
      <c r="X7" s="19" t="s">
        <v>89</v>
      </c>
      <c r="Y7" s="20"/>
      <c r="Z7" s="13"/>
      <c r="AA7" s="19" t="s">
        <v>69</v>
      </c>
      <c r="AB7" s="20"/>
      <c r="AC7" s="7"/>
    </row>
    <row r="8" spans="1:29" ht="6.75" customHeight="1">
      <c r="A8" s="7"/>
      <c r="B8" s="14"/>
      <c r="C8" s="6"/>
      <c r="D8" s="6"/>
      <c r="E8" s="6"/>
      <c r="F8" s="2"/>
      <c r="G8" s="2"/>
      <c r="H8" s="3"/>
      <c r="I8" s="7"/>
      <c r="K8" s="7"/>
      <c r="L8" s="14"/>
      <c r="M8" s="6"/>
      <c r="N8" s="6"/>
      <c r="O8" s="6"/>
      <c r="P8" s="2"/>
      <c r="Q8" s="2"/>
      <c r="R8" s="3"/>
      <c r="S8" s="7"/>
      <c r="U8" s="7"/>
      <c r="V8" s="14"/>
      <c r="W8" s="6"/>
      <c r="X8" s="6"/>
      <c r="Y8" s="6"/>
      <c r="Z8" s="24"/>
      <c r="AA8" s="24"/>
      <c r="AB8" s="25"/>
      <c r="AC8" s="7"/>
    </row>
    <row r="9" spans="1:29" ht="15">
      <c r="A9" s="7"/>
      <c r="B9" s="14" t="s">
        <v>28</v>
      </c>
      <c r="C9" s="6">
        <f>SUM(C11:C25)</f>
        <v>10978911872.189493</v>
      </c>
      <c r="D9" s="6">
        <f>SUM(D11:D25)</f>
        <v>6740629134.00301</v>
      </c>
      <c r="E9" s="6">
        <f>SUM(E11:E25)</f>
        <v>4238282738.1864824</v>
      </c>
      <c r="F9" s="2">
        <f>C9/$C$9*100</f>
        <v>100</v>
      </c>
      <c r="G9" s="2">
        <f>D9/$C$9*100</f>
        <v>61.39614938596593</v>
      </c>
      <c r="H9" s="3">
        <f>E9/$C$9*100</f>
        <v>38.603850614034066</v>
      </c>
      <c r="I9" s="7"/>
      <c r="K9" s="7"/>
      <c r="L9" s="14" t="s">
        <v>58</v>
      </c>
      <c r="M9" s="6">
        <f>SUM(M11:M25)</f>
        <v>496220</v>
      </c>
      <c r="N9" s="6">
        <f>SUM(N11:N25)</f>
        <v>169524</v>
      </c>
      <c r="O9" s="6">
        <f>SUM(O11:O25)</f>
        <v>326696</v>
      </c>
      <c r="P9" s="2">
        <f>M9/$C$9*100</f>
        <v>0.004519755744255193</v>
      </c>
      <c r="Q9" s="2">
        <f>N9/$C$9*100</f>
        <v>0.0015440874466750986</v>
      </c>
      <c r="R9" s="3">
        <f>O9/$C$9*100</f>
        <v>0.002975668297580095</v>
      </c>
      <c r="S9" s="7"/>
      <c r="U9" s="7"/>
      <c r="V9" s="14" t="s">
        <v>58</v>
      </c>
      <c r="W9" s="6">
        <f>C9/M9</f>
        <v>22125.089420397187</v>
      </c>
      <c r="X9" s="6">
        <f>D9/N9</f>
        <v>39762.093473508234</v>
      </c>
      <c r="Y9" s="6">
        <f>E9/O9</f>
        <v>12973.169975103712</v>
      </c>
      <c r="Z9" s="2">
        <f>W9/$W$9</f>
        <v>1</v>
      </c>
      <c r="AA9" s="2">
        <f>X9/$W$9</f>
        <v>1.7971495038050078</v>
      </c>
      <c r="AB9" s="3">
        <f>Y9/$W$9</f>
        <v>0.5863555951617401</v>
      </c>
      <c r="AC9" s="7"/>
    </row>
    <row r="10" spans="1:29" ht="6.75" customHeight="1">
      <c r="A10" s="7"/>
      <c r="B10" s="14"/>
      <c r="C10" s="6"/>
      <c r="D10" s="6"/>
      <c r="E10" s="6"/>
      <c r="F10" s="2"/>
      <c r="G10" s="2"/>
      <c r="H10" s="3"/>
      <c r="I10" s="7"/>
      <c r="K10" s="7"/>
      <c r="L10" s="14"/>
      <c r="M10" s="6"/>
      <c r="N10" s="6"/>
      <c r="O10" s="6"/>
      <c r="P10" s="2"/>
      <c r="Q10" s="2"/>
      <c r="R10" s="3"/>
      <c r="S10" s="7"/>
      <c r="U10" s="7"/>
      <c r="V10" s="14"/>
      <c r="W10" s="6"/>
      <c r="X10" s="6"/>
      <c r="Y10" s="6"/>
      <c r="Z10" s="2"/>
      <c r="AA10" s="2"/>
      <c r="AB10" s="3"/>
      <c r="AC10" s="7"/>
    </row>
    <row r="11" spans="1:29" ht="15">
      <c r="A11" s="7"/>
      <c r="B11" s="14" t="s">
        <v>9</v>
      </c>
      <c r="C11" s="6">
        <f>D11+E11</f>
        <v>1543340520.95549</v>
      </c>
      <c r="D11" s="6">
        <v>309827511.0819997</v>
      </c>
      <c r="E11" s="6">
        <v>1233513009.8734903</v>
      </c>
      <c r="F11" s="2">
        <f aca="true" t="shared" si="0" ref="F11:H25">C11/$C$9*100</f>
        <v>14.057317691609326</v>
      </c>
      <c r="G11" s="2">
        <f t="shared" si="0"/>
        <v>2.8220238461592797</v>
      </c>
      <c r="H11" s="3">
        <f t="shared" si="0"/>
        <v>11.235293845450043</v>
      </c>
      <c r="I11" s="7"/>
      <c r="K11" s="7"/>
      <c r="L11" s="14" t="s">
        <v>9</v>
      </c>
      <c r="M11" s="6">
        <f>N11+O11</f>
        <v>219756</v>
      </c>
      <c r="N11" s="6">
        <v>53018</v>
      </c>
      <c r="O11" s="6">
        <v>166738</v>
      </c>
      <c r="P11" s="2">
        <f aca="true" t="shared" si="1" ref="P11:R25">M11/$C$9*100</f>
        <v>0.002001619127271259</v>
      </c>
      <c r="Q11" s="2">
        <f t="shared" si="1"/>
        <v>0.0004829076015656802</v>
      </c>
      <c r="R11" s="3">
        <f t="shared" si="1"/>
        <v>0.001518711525705579</v>
      </c>
      <c r="S11" s="7"/>
      <c r="U11" s="7"/>
      <c r="V11" s="14" t="s">
        <v>9</v>
      </c>
      <c r="W11" s="6">
        <f aca="true" t="shared" si="2" ref="W11:X25">C11/M11</f>
        <v>7022.973302005361</v>
      </c>
      <c r="X11" s="6">
        <f>D11/N11</f>
        <v>5843.817403183819</v>
      </c>
      <c r="Y11" s="6">
        <f aca="true" t="shared" si="3" ref="Y11:Y25">E11/O11</f>
        <v>7397.911753010653</v>
      </c>
      <c r="Z11" s="2">
        <f aca="true" t="shared" si="4" ref="Z11:Z25">W11/$W$9</f>
        <v>0.31742123923489596</v>
      </c>
      <c r="AA11" s="2">
        <f aca="true" t="shared" si="5" ref="AA11:AA25">X11/$W$9</f>
        <v>0.2641262727641853</v>
      </c>
      <c r="AB11" s="3">
        <f aca="true" t="shared" si="6" ref="AB11:AB25">Y11/$W$9</f>
        <v>0.3343675414116291</v>
      </c>
      <c r="AC11" s="7"/>
    </row>
    <row r="12" spans="1:29" ht="15">
      <c r="A12" s="7"/>
      <c r="B12" s="14">
        <v>2</v>
      </c>
      <c r="C12" s="6">
        <f>D12+E12</f>
        <v>1482465628.2032003</v>
      </c>
      <c r="D12" s="6">
        <v>545349642.2192069</v>
      </c>
      <c r="E12" s="6">
        <v>937115985.9839933</v>
      </c>
      <c r="F12" s="2">
        <f t="shared" si="0"/>
        <v>13.502846597743536</v>
      </c>
      <c r="G12" s="2">
        <f t="shared" si="0"/>
        <v>4.967246741460995</v>
      </c>
      <c r="H12" s="3">
        <f t="shared" si="0"/>
        <v>8.535599856282541</v>
      </c>
      <c r="I12" s="7"/>
      <c r="K12" s="7"/>
      <c r="L12" s="14">
        <v>2</v>
      </c>
      <c r="M12" s="6">
        <f>N12+O12</f>
        <v>174953</v>
      </c>
      <c r="N12" s="6">
        <v>65584</v>
      </c>
      <c r="O12" s="6">
        <v>109369</v>
      </c>
      <c r="P12" s="2">
        <f t="shared" si="1"/>
        <v>0.0015935367915938068</v>
      </c>
      <c r="Q12" s="2">
        <f t="shared" si="1"/>
        <v>0.0005973633886808928</v>
      </c>
      <c r="R12" s="3">
        <f t="shared" si="1"/>
        <v>0.0009961734029129141</v>
      </c>
      <c r="S12" s="7"/>
      <c r="U12" s="7"/>
      <c r="V12" s="14">
        <v>2</v>
      </c>
      <c r="W12" s="6">
        <f>C12/M12</f>
        <v>8473.50790328374</v>
      </c>
      <c r="X12" s="6">
        <f t="shared" si="2"/>
        <v>8315.28485940484</v>
      </c>
      <c r="Y12" s="6">
        <f t="shared" si="3"/>
        <v>8568.38762340328</v>
      </c>
      <c r="Z12" s="2">
        <f t="shared" si="4"/>
        <v>0.38298186019858466</v>
      </c>
      <c r="AA12" s="2">
        <f t="shared" si="5"/>
        <v>0.3758305650841326</v>
      </c>
      <c r="AB12" s="3">
        <f t="shared" si="6"/>
        <v>0.3872701917988208</v>
      </c>
      <c r="AC12" s="7"/>
    </row>
    <row r="13" spans="1:29" ht="15">
      <c r="A13" s="7"/>
      <c r="B13" s="14">
        <v>3</v>
      </c>
      <c r="C13" s="6">
        <f>D13+E13</f>
        <v>499678726.8210001</v>
      </c>
      <c r="D13" s="6">
        <v>203513536.9510005</v>
      </c>
      <c r="E13" s="6">
        <v>296165189.8699996</v>
      </c>
      <c r="F13" s="2">
        <f t="shared" si="0"/>
        <v>4.551259110538344</v>
      </c>
      <c r="G13" s="2">
        <f t="shared" si="0"/>
        <v>1.8536767515778811</v>
      </c>
      <c r="H13" s="3">
        <f t="shared" si="0"/>
        <v>2.697582358960462</v>
      </c>
      <c r="I13" s="7"/>
      <c r="K13" s="7"/>
      <c r="L13" s="14">
        <v>3</v>
      </c>
      <c r="M13" s="6">
        <f>N13+O13</f>
        <v>45723</v>
      </c>
      <c r="N13" s="6">
        <v>18908</v>
      </c>
      <c r="O13" s="6">
        <v>26815</v>
      </c>
      <c r="P13" s="2">
        <f t="shared" si="1"/>
        <v>0.00041646203678727216</v>
      </c>
      <c r="Q13" s="2">
        <f t="shared" si="1"/>
        <v>0.00017222107454833985</v>
      </c>
      <c r="R13" s="3">
        <f t="shared" si="1"/>
        <v>0.00024424096223893237</v>
      </c>
      <c r="S13" s="7"/>
      <c r="U13" s="7"/>
      <c r="V13" s="14">
        <v>3</v>
      </c>
      <c r="W13" s="6">
        <f t="shared" si="2"/>
        <v>10928.388925070536</v>
      </c>
      <c r="X13" s="6">
        <f t="shared" si="2"/>
        <v>10763.356090067724</v>
      </c>
      <c r="Y13" s="6">
        <f t="shared" si="3"/>
        <v>11044.758152899482</v>
      </c>
      <c r="Z13" s="2">
        <f t="shared" si="4"/>
        <v>0.49393648619542396</v>
      </c>
      <c r="AA13" s="2">
        <f t="shared" si="5"/>
        <v>0.48647740515547716</v>
      </c>
      <c r="AB13" s="3">
        <f t="shared" si="6"/>
        <v>0.49919609105476814</v>
      </c>
      <c r="AC13" s="7"/>
    </row>
    <row r="14" spans="1:29" ht="15">
      <c r="A14" s="7"/>
      <c r="B14" s="14">
        <v>4</v>
      </c>
      <c r="C14" s="6">
        <f aca="true" t="shared" si="7" ref="C14:C25">D14+E14</f>
        <v>298058524.5939996</v>
      </c>
      <c r="D14" s="6">
        <v>141264195.59099972</v>
      </c>
      <c r="E14" s="6">
        <v>156794329.00299987</v>
      </c>
      <c r="F14" s="2">
        <f t="shared" si="0"/>
        <v>2.714827553621292</v>
      </c>
      <c r="G14" s="2">
        <f t="shared" si="0"/>
        <v>1.2866866701866313</v>
      </c>
      <c r="H14" s="3">
        <f t="shared" si="0"/>
        <v>1.4281408834346607</v>
      </c>
      <c r="I14" s="7"/>
      <c r="K14" s="7"/>
      <c r="L14" s="14">
        <v>4</v>
      </c>
      <c r="M14" s="6">
        <f aca="true" t="shared" si="8" ref="M14:M25">N14+O14</f>
        <v>20325</v>
      </c>
      <c r="N14" s="6">
        <v>9742</v>
      </c>
      <c r="O14" s="6">
        <v>10583</v>
      </c>
      <c r="P14" s="2">
        <f t="shared" si="1"/>
        <v>0.00018512763593161663</v>
      </c>
      <c r="Q14" s="2">
        <f t="shared" si="1"/>
        <v>8.873374805637438E-05</v>
      </c>
      <c r="R14" s="3">
        <f t="shared" si="1"/>
        <v>9.639388787524225E-05</v>
      </c>
      <c r="S14" s="7"/>
      <c r="U14" s="7"/>
      <c r="V14" s="14">
        <v>4</v>
      </c>
      <c r="W14" s="6">
        <f t="shared" si="2"/>
        <v>14664.626056285344</v>
      </c>
      <c r="X14" s="6">
        <f t="shared" si="2"/>
        <v>14500.533318723026</v>
      </c>
      <c r="Y14" s="6">
        <f t="shared" si="3"/>
        <v>14815.678824813367</v>
      </c>
      <c r="Z14" s="2">
        <f t="shared" si="4"/>
        <v>0.6628052785525007</v>
      </c>
      <c r="AA14" s="2">
        <f t="shared" si="5"/>
        <v>0.6553886876206222</v>
      </c>
      <c r="AB14" s="3">
        <f t="shared" si="6"/>
        <v>0.6696324947349025</v>
      </c>
      <c r="AC14" s="7"/>
    </row>
    <row r="15" spans="1:29" ht="15">
      <c r="A15" s="7"/>
      <c r="B15" s="14" t="s">
        <v>29</v>
      </c>
      <c r="C15" s="6">
        <f t="shared" si="7"/>
        <v>199152104.78999972</v>
      </c>
      <c r="D15" s="6">
        <v>113311007.0169998</v>
      </c>
      <c r="E15" s="6">
        <v>85841097.77299993</v>
      </c>
      <c r="F15" s="2">
        <f t="shared" si="0"/>
        <v>1.8139512103605526</v>
      </c>
      <c r="G15" s="2">
        <f t="shared" si="0"/>
        <v>1.0320786644077735</v>
      </c>
      <c r="H15" s="3">
        <f t="shared" si="0"/>
        <v>0.7818725459527793</v>
      </c>
      <c r="I15" s="7"/>
      <c r="K15" s="7"/>
      <c r="L15" s="14" t="s">
        <v>59</v>
      </c>
      <c r="M15" s="6">
        <f t="shared" si="8"/>
        <v>10284</v>
      </c>
      <c r="N15" s="6">
        <v>5417</v>
      </c>
      <c r="O15" s="6">
        <v>4867</v>
      </c>
      <c r="P15" s="2">
        <f t="shared" si="1"/>
        <v>9.367048501455082E-05</v>
      </c>
      <c r="Q15" s="2">
        <f t="shared" si="1"/>
        <v>4.93400444694498E-05</v>
      </c>
      <c r="R15" s="3">
        <f t="shared" si="1"/>
        <v>4.4330440545101014E-05</v>
      </c>
      <c r="S15" s="7"/>
      <c r="U15" s="7"/>
      <c r="V15" s="14" t="s">
        <v>59</v>
      </c>
      <c r="W15" s="6">
        <f t="shared" si="2"/>
        <v>19365.237727537897</v>
      </c>
      <c r="X15" s="6">
        <f t="shared" si="2"/>
        <v>20917.667900498393</v>
      </c>
      <c r="Y15" s="6">
        <f t="shared" si="3"/>
        <v>17637.373694883896</v>
      </c>
      <c r="Z15" s="2">
        <f t="shared" si="4"/>
        <v>0.875261444579068</v>
      </c>
      <c r="AA15" s="2">
        <f t="shared" si="5"/>
        <v>0.9454274964970009</v>
      </c>
      <c r="AB15" s="3">
        <f t="shared" si="6"/>
        <v>0.7971662107102694</v>
      </c>
      <c r="AC15" s="7"/>
    </row>
    <row r="16" spans="1:29" ht="15">
      <c r="A16" s="7"/>
      <c r="B16" s="14" t="s">
        <v>30</v>
      </c>
      <c r="C16" s="6">
        <f>D16+E16</f>
        <v>153326999.43700007</v>
      </c>
      <c r="D16" s="6">
        <v>90030486.43700013</v>
      </c>
      <c r="E16" s="6">
        <v>63296512.99999995</v>
      </c>
      <c r="F16" s="2">
        <f t="shared" si="0"/>
        <v>1.3965591601604002</v>
      </c>
      <c r="G16" s="2">
        <f t="shared" si="0"/>
        <v>0.8200310512105933</v>
      </c>
      <c r="H16" s="3">
        <f t="shared" si="0"/>
        <v>0.5765281089498071</v>
      </c>
      <c r="I16" s="7"/>
      <c r="K16" s="7"/>
      <c r="L16" s="14" t="s">
        <v>60</v>
      </c>
      <c r="M16" s="6">
        <f>N16+O16</f>
        <v>6147</v>
      </c>
      <c r="N16" s="6">
        <v>3469</v>
      </c>
      <c r="O16" s="6">
        <v>2678</v>
      </c>
      <c r="P16" s="2">
        <f t="shared" si="1"/>
        <v>5.598915513267638E-05</v>
      </c>
      <c r="Q16" s="2">
        <f t="shared" si="1"/>
        <v>3.1596938206483545E-05</v>
      </c>
      <c r="R16" s="3">
        <f t="shared" si="1"/>
        <v>2.4392216926192832E-05</v>
      </c>
      <c r="S16" s="7"/>
      <c r="U16" s="7"/>
      <c r="V16" s="14" t="s">
        <v>60</v>
      </c>
      <c r="W16" s="6">
        <f t="shared" si="2"/>
        <v>24943.386926468207</v>
      </c>
      <c r="X16" s="6">
        <f aca="true" t="shared" si="9" ref="X16:Y19">D16/N16</f>
        <v>25952.86435197467</v>
      </c>
      <c r="Y16" s="6">
        <f t="shared" si="9"/>
        <v>23635.740477968615</v>
      </c>
      <c r="Z16" s="2">
        <f aca="true" t="shared" si="10" ref="Z16:AB19">W16/$W$9</f>
        <v>1.1273801634208458</v>
      </c>
      <c r="AA16" s="2">
        <f t="shared" si="10"/>
        <v>1.1730060773471336</v>
      </c>
      <c r="AB16" s="3">
        <f t="shared" si="10"/>
        <v>1.0682777379502364</v>
      </c>
      <c r="AC16" s="7"/>
    </row>
    <row r="17" spans="1:29" ht="15">
      <c r="A17" s="7"/>
      <c r="B17" s="14" t="s">
        <v>31</v>
      </c>
      <c r="C17" s="6">
        <f>D17+E17</f>
        <v>112908266.92699975</v>
      </c>
      <c r="D17" s="6">
        <v>73126107.58799975</v>
      </c>
      <c r="E17" s="6">
        <v>39782159.338999994</v>
      </c>
      <c r="F17" s="2">
        <f t="shared" si="0"/>
        <v>1.0284103583434883</v>
      </c>
      <c r="G17" s="2">
        <f t="shared" si="0"/>
        <v>0.6660597009912642</v>
      </c>
      <c r="H17" s="3">
        <f t="shared" si="0"/>
        <v>0.36235065735222405</v>
      </c>
      <c r="I17" s="7"/>
      <c r="K17" s="7"/>
      <c r="L17" s="14" t="s">
        <v>61</v>
      </c>
      <c r="M17" s="6">
        <f>N17+O17</f>
        <v>3808</v>
      </c>
      <c r="N17" s="6">
        <v>2370</v>
      </c>
      <c r="O17" s="6">
        <v>1438</v>
      </c>
      <c r="P17" s="2">
        <f t="shared" si="1"/>
        <v>3.468467589803671E-05</v>
      </c>
      <c r="Q17" s="2">
        <f t="shared" si="1"/>
        <v>2.158683872855751E-05</v>
      </c>
      <c r="R17" s="3">
        <f t="shared" si="1"/>
        <v>1.3097837169479197E-05</v>
      </c>
      <c r="S17" s="7"/>
      <c r="U17" s="7"/>
      <c r="V17" s="14" t="s">
        <v>61</v>
      </c>
      <c r="W17" s="6">
        <f t="shared" si="2"/>
        <v>29650.280180409598</v>
      </c>
      <c r="X17" s="6">
        <f t="shared" si="9"/>
        <v>30854.89771645559</v>
      </c>
      <c r="Y17" s="6">
        <f t="shared" si="9"/>
        <v>27664.923045201664</v>
      </c>
      <c r="Z17" s="2">
        <f t="shared" si="10"/>
        <v>1.340120241641822</v>
      </c>
      <c r="AA17" s="2">
        <f t="shared" si="10"/>
        <v>1.394566011923566</v>
      </c>
      <c r="AB17" s="3">
        <f t="shared" si="10"/>
        <v>1.2503869484792811</v>
      </c>
      <c r="AC17" s="7"/>
    </row>
    <row r="18" spans="1:29" ht="15">
      <c r="A18" s="7"/>
      <c r="B18" s="14" t="s">
        <v>32</v>
      </c>
      <c r="C18" s="6">
        <f t="shared" si="7"/>
        <v>97639318.18599997</v>
      </c>
      <c r="D18" s="6">
        <v>55867537.444000006</v>
      </c>
      <c r="E18" s="6">
        <v>41771780.74199997</v>
      </c>
      <c r="F18" s="2">
        <f t="shared" si="0"/>
        <v>0.8893351119187739</v>
      </c>
      <c r="G18" s="2">
        <f t="shared" si="0"/>
        <v>0.508862245133028</v>
      </c>
      <c r="H18" s="3">
        <f t="shared" si="0"/>
        <v>0.3804728667857459</v>
      </c>
      <c r="I18" s="7"/>
      <c r="K18" s="7"/>
      <c r="L18" s="14" t="s">
        <v>62</v>
      </c>
      <c r="M18" s="6">
        <f t="shared" si="8"/>
        <v>2573</v>
      </c>
      <c r="N18" s="6">
        <v>1662</v>
      </c>
      <c r="O18" s="6">
        <v>911</v>
      </c>
      <c r="P18" s="2">
        <f t="shared" si="1"/>
        <v>2.3435837995180793E-05</v>
      </c>
      <c r="Q18" s="2">
        <f t="shared" si="1"/>
        <v>1.5138112222304889E-05</v>
      </c>
      <c r="R18" s="3">
        <f t="shared" si="1"/>
        <v>8.297725772875904E-06</v>
      </c>
      <c r="S18" s="7"/>
      <c r="U18" s="7"/>
      <c r="V18" s="14" t="s">
        <v>62</v>
      </c>
      <c r="W18" s="6">
        <f t="shared" si="2"/>
        <v>37947.65572716672</v>
      </c>
      <c r="X18" s="6">
        <f t="shared" si="9"/>
        <v>33614.64346811071</v>
      </c>
      <c r="Y18" s="6">
        <f t="shared" si="9"/>
        <v>45852.66821295276</v>
      </c>
      <c r="Z18" s="2">
        <f t="shared" si="10"/>
        <v>1.7151413495388028</v>
      </c>
      <c r="AA18" s="2">
        <f t="shared" si="10"/>
        <v>1.5192997790608371</v>
      </c>
      <c r="AB18" s="3">
        <f t="shared" si="10"/>
        <v>2.0724286054492076</v>
      </c>
      <c r="AC18" s="7"/>
    </row>
    <row r="19" spans="1:29" ht="15">
      <c r="A19" s="7"/>
      <c r="B19" s="14" t="s">
        <v>33</v>
      </c>
      <c r="C19" s="6">
        <f t="shared" si="7"/>
        <v>57167065.25799996</v>
      </c>
      <c r="D19" s="6">
        <v>32291177.16799998</v>
      </c>
      <c r="E19" s="6">
        <v>24875888.08999998</v>
      </c>
      <c r="F19" s="2">
        <f t="shared" si="0"/>
        <v>0.5206988262908726</v>
      </c>
      <c r="G19" s="2">
        <f t="shared" si="0"/>
        <v>0.29412001429573587</v>
      </c>
      <c r="H19" s="3">
        <f t="shared" si="0"/>
        <v>0.22657881199513677</v>
      </c>
      <c r="I19" s="7"/>
      <c r="K19" s="7"/>
      <c r="L19" s="14" t="s">
        <v>63</v>
      </c>
      <c r="M19" s="6">
        <f t="shared" si="8"/>
        <v>1829</v>
      </c>
      <c r="N19" s="6">
        <v>1228</v>
      </c>
      <c r="O19" s="6">
        <v>601</v>
      </c>
      <c r="P19" s="2">
        <f t="shared" si="1"/>
        <v>1.6659210141152608E-05</v>
      </c>
      <c r="Q19" s="2">
        <f t="shared" si="1"/>
        <v>1.1185079307455116E-05</v>
      </c>
      <c r="R19" s="3">
        <f t="shared" si="1"/>
        <v>5.474130833697495E-06</v>
      </c>
      <c r="S19" s="7"/>
      <c r="U19" s="7"/>
      <c r="V19" s="14" t="s">
        <v>63</v>
      </c>
      <c r="W19" s="6">
        <f t="shared" si="2"/>
        <v>31255.91320831053</v>
      </c>
      <c r="X19" s="6">
        <f t="shared" si="9"/>
        <v>26295.74687947881</v>
      </c>
      <c r="Y19" s="6">
        <f t="shared" si="9"/>
        <v>41390.82876871877</v>
      </c>
      <c r="Z19" s="2">
        <f t="shared" si="10"/>
        <v>1.412690932652033</v>
      </c>
      <c r="AA19" s="2">
        <f t="shared" si="10"/>
        <v>1.1885035300800493</v>
      </c>
      <c r="AB19" s="3">
        <f t="shared" si="10"/>
        <v>1.8707643608689979</v>
      </c>
      <c r="AC19" s="7"/>
    </row>
    <row r="20" spans="1:29" ht="15">
      <c r="A20" s="7"/>
      <c r="B20" s="14" t="s">
        <v>0</v>
      </c>
      <c r="C20" s="6">
        <f t="shared" si="7"/>
        <v>469969275.69580114</v>
      </c>
      <c r="D20" s="6">
        <v>329557472.79580104</v>
      </c>
      <c r="E20" s="6">
        <v>140411802.90000013</v>
      </c>
      <c r="F20" s="2">
        <f t="shared" si="0"/>
        <v>4.280654414270988</v>
      </c>
      <c r="G20" s="2">
        <f t="shared" si="0"/>
        <v>3.001731652756935</v>
      </c>
      <c r="H20" s="3">
        <f t="shared" si="0"/>
        <v>1.2789227615140535</v>
      </c>
      <c r="I20" s="7"/>
      <c r="K20" s="7"/>
      <c r="L20" s="14" t="s">
        <v>0</v>
      </c>
      <c r="M20" s="6">
        <f t="shared" si="8"/>
        <v>6922</v>
      </c>
      <c r="N20" s="6">
        <v>5060</v>
      </c>
      <c r="O20" s="6">
        <v>1862</v>
      </c>
      <c r="P20" s="2">
        <f t="shared" si="1"/>
        <v>6.30481424806224E-05</v>
      </c>
      <c r="Q20" s="2">
        <f t="shared" si="1"/>
        <v>4.608835610400886E-05</v>
      </c>
      <c r="R20" s="3">
        <f t="shared" si="1"/>
        <v>1.6959786376613537E-05</v>
      </c>
      <c r="S20" s="7"/>
      <c r="U20" s="7"/>
      <c r="V20" s="14" t="s">
        <v>0</v>
      </c>
      <c r="W20" s="6">
        <f t="shared" si="2"/>
        <v>67895.0123802082</v>
      </c>
      <c r="X20" s="6">
        <f t="shared" si="2"/>
        <v>65129.93533513854</v>
      </c>
      <c r="Y20" s="6">
        <f t="shared" si="3"/>
        <v>75409.13152524174</v>
      </c>
      <c r="Z20" s="2">
        <f t="shared" si="4"/>
        <v>3.0686887221172348</v>
      </c>
      <c r="AA20" s="2">
        <f t="shared" si="5"/>
        <v>2.9437139935396175</v>
      </c>
      <c r="AB20" s="3">
        <f t="shared" si="6"/>
        <v>3.4083085538050675</v>
      </c>
      <c r="AC20" s="7"/>
    </row>
    <row r="21" spans="1:29" ht="15">
      <c r="A21" s="7"/>
      <c r="B21" s="14" t="s">
        <v>1</v>
      </c>
      <c r="C21" s="6">
        <f t="shared" si="7"/>
        <v>638646201.676002</v>
      </c>
      <c r="D21" s="6">
        <v>551515101.754002</v>
      </c>
      <c r="E21" s="6">
        <v>87131099.92199999</v>
      </c>
      <c r="F21" s="2">
        <f t="shared" si="0"/>
        <v>5.817026396702815</v>
      </c>
      <c r="G21" s="2">
        <f t="shared" si="0"/>
        <v>5.023404032880855</v>
      </c>
      <c r="H21" s="3">
        <f t="shared" si="0"/>
        <v>0.7936223638219595</v>
      </c>
      <c r="I21" s="7"/>
      <c r="K21" s="7"/>
      <c r="L21" s="14" t="s">
        <v>1</v>
      </c>
      <c r="M21" s="6">
        <f t="shared" si="8"/>
        <v>2689</v>
      </c>
      <c r="N21" s="6">
        <v>2087</v>
      </c>
      <c r="O21" s="6">
        <v>602</v>
      </c>
      <c r="P21" s="2">
        <f t="shared" si="1"/>
        <v>2.449240900467981E-05</v>
      </c>
      <c r="Q21" s="2">
        <f t="shared" si="1"/>
        <v>1.900916980021077E-05</v>
      </c>
      <c r="R21" s="3">
        <f t="shared" si="1"/>
        <v>5.483239204469039E-06</v>
      </c>
      <c r="S21" s="7"/>
      <c r="U21" s="7"/>
      <c r="V21" s="14" t="s">
        <v>1</v>
      </c>
      <c r="W21" s="6">
        <f t="shared" si="2"/>
        <v>237503.23602677652</v>
      </c>
      <c r="X21" s="6">
        <f t="shared" si="2"/>
        <v>264262.14746238716</v>
      </c>
      <c r="Y21" s="6">
        <f t="shared" si="3"/>
        <v>144736.04638205978</v>
      </c>
      <c r="Z21" s="2">
        <f t="shared" si="4"/>
        <v>10.734566153112203</v>
      </c>
      <c r="AA21" s="2">
        <f t="shared" si="5"/>
        <v>11.944003589823375</v>
      </c>
      <c r="AB21" s="3">
        <f t="shared" si="6"/>
        <v>6.541715770361008</v>
      </c>
      <c r="AC21" s="7"/>
    </row>
    <row r="22" spans="1:29" ht="15">
      <c r="A22" s="7"/>
      <c r="B22" s="14" t="s">
        <v>2</v>
      </c>
      <c r="C22" s="6">
        <f t="shared" si="7"/>
        <v>348212857.3159999</v>
      </c>
      <c r="D22" s="6">
        <v>264625349.8659999</v>
      </c>
      <c r="E22" s="6">
        <v>83587507.45000003</v>
      </c>
      <c r="F22" s="2">
        <f t="shared" si="0"/>
        <v>3.171651811852615</v>
      </c>
      <c r="G22" s="2">
        <f t="shared" si="0"/>
        <v>2.4103058021288812</v>
      </c>
      <c r="H22" s="3">
        <f t="shared" si="0"/>
        <v>0.7613460097237342</v>
      </c>
      <c r="I22" s="7"/>
      <c r="K22" s="7"/>
      <c r="L22" s="14" t="s">
        <v>2</v>
      </c>
      <c r="M22" s="6">
        <f t="shared" si="8"/>
        <v>614</v>
      </c>
      <c r="N22" s="6">
        <v>491</v>
      </c>
      <c r="O22" s="6">
        <v>123</v>
      </c>
      <c r="P22" s="2">
        <f t="shared" si="1"/>
        <v>5.592539653727558E-06</v>
      </c>
      <c r="Q22" s="2">
        <f t="shared" si="1"/>
        <v>4.472210048827738E-06</v>
      </c>
      <c r="R22" s="3">
        <f t="shared" si="1"/>
        <v>1.1203296048998202E-06</v>
      </c>
      <c r="S22" s="7"/>
      <c r="U22" s="7"/>
      <c r="V22" s="14" t="s">
        <v>2</v>
      </c>
      <c r="W22" s="6">
        <f t="shared" si="2"/>
        <v>567121.9174527687</v>
      </c>
      <c r="X22" s="6">
        <f t="shared" si="2"/>
        <v>538951.8327209774</v>
      </c>
      <c r="Y22" s="6">
        <f t="shared" si="3"/>
        <v>679573.2313008133</v>
      </c>
      <c r="Z22" s="2">
        <f t="shared" si="4"/>
        <v>25.632525441001707</v>
      </c>
      <c r="AA22" s="2">
        <f t="shared" si="5"/>
        <v>24.359306418175017</v>
      </c>
      <c r="AB22" s="3">
        <f t="shared" si="6"/>
        <v>30.715050158139142</v>
      </c>
      <c r="AC22" s="7"/>
    </row>
    <row r="23" spans="1:29" ht="15">
      <c r="A23" s="7"/>
      <c r="B23" s="14" t="s">
        <v>3</v>
      </c>
      <c r="C23" s="6">
        <f t="shared" si="7"/>
        <v>1020842878.54</v>
      </c>
      <c r="D23" s="6">
        <v>945878353.03</v>
      </c>
      <c r="E23" s="6">
        <v>74964525.50999999</v>
      </c>
      <c r="F23" s="2">
        <f t="shared" si="0"/>
        <v>9.298215437231816</v>
      </c>
      <c r="G23" s="2">
        <f t="shared" si="0"/>
        <v>8.615410744173921</v>
      </c>
      <c r="H23" s="3">
        <f t="shared" si="0"/>
        <v>0.6828046930578926</v>
      </c>
      <c r="I23" s="7"/>
      <c r="K23" s="7"/>
      <c r="L23" s="14" t="s">
        <v>3</v>
      </c>
      <c r="M23" s="6">
        <f t="shared" si="8"/>
        <v>395</v>
      </c>
      <c r="N23" s="6">
        <v>320</v>
      </c>
      <c r="O23" s="6">
        <v>75</v>
      </c>
      <c r="P23" s="2">
        <f t="shared" si="1"/>
        <v>3.597806454759585E-06</v>
      </c>
      <c r="Q23" s="2">
        <f t="shared" si="1"/>
        <v>2.914678646893841E-06</v>
      </c>
      <c r="R23" s="3">
        <f t="shared" si="1"/>
        <v>6.83127807865744E-07</v>
      </c>
      <c r="S23" s="7"/>
      <c r="U23" s="7"/>
      <c r="V23" s="14" t="s">
        <v>3</v>
      </c>
      <c r="W23" s="6">
        <f t="shared" si="2"/>
        <v>2584412.350734177</v>
      </c>
      <c r="X23" s="6">
        <f t="shared" si="2"/>
        <v>2955869.85321875</v>
      </c>
      <c r="Y23" s="6">
        <f t="shared" si="3"/>
        <v>999527.0067999999</v>
      </c>
      <c r="Z23" s="2">
        <f t="shared" si="4"/>
        <v>116.80912567754865</v>
      </c>
      <c r="AA23" s="2">
        <f t="shared" si="5"/>
        <v>133.59809748356201</v>
      </c>
      <c r="AB23" s="3">
        <f t="shared" si="6"/>
        <v>45.17617930522499</v>
      </c>
      <c r="AC23" s="7"/>
    </row>
    <row r="24" spans="1:29" ht="15">
      <c r="A24" s="7"/>
      <c r="B24" s="14" t="s">
        <v>4</v>
      </c>
      <c r="C24" s="6">
        <f t="shared" si="7"/>
        <v>1176996971.6400006</v>
      </c>
      <c r="D24" s="6">
        <v>1113095754.7300005</v>
      </c>
      <c r="E24" s="6">
        <v>63901216.91</v>
      </c>
      <c r="F24" s="2">
        <f t="shared" si="0"/>
        <v>10.720524814680706</v>
      </c>
      <c r="G24" s="2">
        <f t="shared" si="0"/>
        <v>10.138488838311615</v>
      </c>
      <c r="H24" s="3">
        <f t="shared" si="0"/>
        <v>0.5820359763690895</v>
      </c>
      <c r="I24" s="7"/>
      <c r="K24" s="7"/>
      <c r="L24" s="14" t="s">
        <v>4</v>
      </c>
      <c r="M24" s="6">
        <f t="shared" si="8"/>
        <v>100</v>
      </c>
      <c r="N24" s="6">
        <v>89</v>
      </c>
      <c r="O24" s="6">
        <v>11</v>
      </c>
      <c r="P24" s="2">
        <f t="shared" si="1"/>
        <v>9.108370771543253E-07</v>
      </c>
      <c r="Q24" s="2">
        <f t="shared" si="1"/>
        <v>8.106449986673496E-07</v>
      </c>
      <c r="R24" s="3">
        <f t="shared" si="1"/>
        <v>1.0019207848697578E-07</v>
      </c>
      <c r="S24" s="7"/>
      <c r="U24" s="7"/>
      <c r="V24" s="14" t="s">
        <v>4</v>
      </c>
      <c r="W24" s="6">
        <f t="shared" si="2"/>
        <v>11769969.716400005</v>
      </c>
      <c r="X24" s="6">
        <f t="shared" si="2"/>
        <v>12506693.873370793</v>
      </c>
      <c r="Y24" s="6">
        <f t="shared" si="3"/>
        <v>5809201.537272727</v>
      </c>
      <c r="Z24" s="2">
        <f t="shared" si="4"/>
        <v>531.973882354086</v>
      </c>
      <c r="AA24" s="2">
        <f t="shared" si="5"/>
        <v>565.2720147580887</v>
      </c>
      <c r="AB24" s="3">
        <f t="shared" si="6"/>
        <v>262.5617201762451</v>
      </c>
      <c r="AC24" s="7"/>
    </row>
    <row r="25" spans="1:29" ht="15">
      <c r="A25" s="7"/>
      <c r="B25" s="14" t="s">
        <v>34</v>
      </c>
      <c r="C25" s="6">
        <f t="shared" si="7"/>
        <v>2880506532.15</v>
      </c>
      <c r="D25" s="6">
        <v>1971375900.3300004</v>
      </c>
      <c r="E25" s="6">
        <v>909130631.8199997</v>
      </c>
      <c r="F25" s="2">
        <f t="shared" si="0"/>
        <v>26.236721504674478</v>
      </c>
      <c r="G25" s="2">
        <f t="shared" si="0"/>
        <v>17.95602263029054</v>
      </c>
      <c r="H25" s="3">
        <f t="shared" si="0"/>
        <v>8.280698874383937</v>
      </c>
      <c r="I25" s="7"/>
      <c r="K25" s="7"/>
      <c r="L25" s="14" t="s">
        <v>64</v>
      </c>
      <c r="M25" s="6">
        <f t="shared" si="8"/>
        <v>102</v>
      </c>
      <c r="N25" s="6">
        <v>79</v>
      </c>
      <c r="O25" s="6">
        <v>23</v>
      </c>
      <c r="P25" s="2">
        <f t="shared" si="1"/>
        <v>9.290538186974119E-07</v>
      </c>
      <c r="Q25" s="2">
        <f t="shared" si="1"/>
        <v>7.19561290951917E-07</v>
      </c>
      <c r="R25" s="3">
        <f t="shared" si="1"/>
        <v>2.0949252774549483E-07</v>
      </c>
      <c r="S25" s="7"/>
      <c r="U25" s="7"/>
      <c r="V25" s="14" t="s">
        <v>64</v>
      </c>
      <c r="W25" s="6">
        <f t="shared" si="2"/>
        <v>28240260.119117647</v>
      </c>
      <c r="X25" s="6">
        <f t="shared" si="2"/>
        <v>24954125.320632916</v>
      </c>
      <c r="Y25" s="6">
        <f t="shared" si="3"/>
        <v>39527418.7747826</v>
      </c>
      <c r="Z25" s="2">
        <f t="shared" si="4"/>
        <v>1276.3907789264285</v>
      </c>
      <c r="AA25" s="2">
        <f t="shared" si="5"/>
        <v>1127.865512607946</v>
      </c>
      <c r="AB25" s="3">
        <f t="shared" si="6"/>
        <v>1786.5427806290422</v>
      </c>
      <c r="AC25" s="7"/>
    </row>
    <row r="26" spans="1:29" ht="6.75" customHeight="1">
      <c r="A26" s="7"/>
      <c r="B26" s="14"/>
      <c r="C26" s="6"/>
      <c r="D26" s="6"/>
      <c r="E26" s="6"/>
      <c r="F26" s="2"/>
      <c r="G26" s="2"/>
      <c r="H26" s="3"/>
      <c r="I26" s="7"/>
      <c r="K26" s="7"/>
      <c r="L26" s="14"/>
      <c r="M26" s="6"/>
      <c r="N26" s="6"/>
      <c r="O26" s="6"/>
      <c r="P26" s="2"/>
      <c r="Q26" s="2"/>
      <c r="R26" s="3"/>
      <c r="S26" s="7"/>
      <c r="U26" s="7"/>
      <c r="V26" s="14"/>
      <c r="W26" s="6"/>
      <c r="X26" s="6"/>
      <c r="Y26" s="6"/>
      <c r="Z26" s="2"/>
      <c r="AA26" s="2"/>
      <c r="AB26" s="3"/>
      <c r="AC26" s="7"/>
    </row>
    <row r="27" spans="1:29" ht="16.5" customHeight="1">
      <c r="A27" s="7"/>
      <c r="B27" s="15" t="s">
        <v>10</v>
      </c>
      <c r="C27" s="6">
        <f>SUM(C15:C25)</f>
        <v>7155368471.615803</v>
      </c>
      <c r="D27" s="6">
        <f>SUM(D15:D25)</f>
        <v>5540674248.159803</v>
      </c>
      <c r="E27" s="6">
        <f>SUM(E15:E25)</f>
        <v>1614694223.4559996</v>
      </c>
      <c r="F27" s="2">
        <f aca="true" t="shared" si="11" ref="F27:H36">C27/$C$9*100</f>
        <v>65.1737490464875</v>
      </c>
      <c r="G27" s="2">
        <f t="shared" si="11"/>
        <v>50.46651537658114</v>
      </c>
      <c r="H27" s="3">
        <f t="shared" si="11"/>
        <v>14.707233669906358</v>
      </c>
      <c r="I27" s="7"/>
      <c r="K27" s="7"/>
      <c r="L27" s="15" t="s">
        <v>10</v>
      </c>
      <c r="M27" s="6">
        <f>SUM(M15:M25)</f>
        <v>35463</v>
      </c>
      <c r="N27" s="6">
        <f>SUM(N15:N25)</f>
        <v>22272</v>
      </c>
      <c r="O27" s="6">
        <f>SUM(O15:O25)</f>
        <v>13191</v>
      </c>
      <c r="P27" s="2">
        <f aca="true" t="shared" si="12" ref="P27:R36">M27/$C$9*100</f>
        <v>0.0003230101526712384</v>
      </c>
      <c r="Q27" s="2">
        <f t="shared" si="12"/>
        <v>0.00020286163382381134</v>
      </c>
      <c r="R27" s="3">
        <f t="shared" si="12"/>
        <v>0.00012014851884742706</v>
      </c>
      <c r="S27" s="7"/>
      <c r="U27" s="7"/>
      <c r="V27" s="15" t="s">
        <v>10</v>
      </c>
      <c r="W27" s="6">
        <f aca="true" t="shared" si="13" ref="W27:Y32">C27/M27</f>
        <v>201769.97071922294</v>
      </c>
      <c r="X27" s="6">
        <f t="shared" si="13"/>
        <v>248773.08944683024</v>
      </c>
      <c r="Y27" s="6">
        <f t="shared" si="13"/>
        <v>122408.78049094076</v>
      </c>
      <c r="Z27" s="2">
        <f aca="true" t="shared" si="14" ref="Z27:AB32">W27/$W$9</f>
        <v>9.119509841764101</v>
      </c>
      <c r="AA27" s="2">
        <f t="shared" si="14"/>
        <v>11.243936000434221</v>
      </c>
      <c r="AB27" s="3">
        <f t="shared" si="14"/>
        <v>5.5325778877120255</v>
      </c>
      <c r="AC27" s="7"/>
    </row>
    <row r="28" spans="1:29" ht="16.5" customHeight="1">
      <c r="A28" s="7"/>
      <c r="B28" s="14" t="s">
        <v>11</v>
      </c>
      <c r="C28" s="6">
        <f>SUM(C20:C25)</f>
        <v>6535174717.017803</v>
      </c>
      <c r="D28" s="6">
        <f>SUM(D20:D25)</f>
        <v>5176047932.505804</v>
      </c>
      <c r="E28" s="6">
        <f>SUM(E20:E25)</f>
        <v>1359126784.5119998</v>
      </c>
      <c r="F28" s="2">
        <f t="shared" si="11"/>
        <v>59.524794379413414</v>
      </c>
      <c r="G28" s="2">
        <f t="shared" si="11"/>
        <v>47.14536370054275</v>
      </c>
      <c r="H28" s="3">
        <f t="shared" si="11"/>
        <v>12.379430678870666</v>
      </c>
      <c r="I28" s="7"/>
      <c r="K28" s="7"/>
      <c r="L28" s="14" t="s">
        <v>11</v>
      </c>
      <c r="M28" s="6">
        <f>SUM(M20:M25)</f>
        <v>10822</v>
      </c>
      <c r="N28" s="6">
        <f>SUM(N20:N25)</f>
        <v>8126</v>
      </c>
      <c r="O28" s="6">
        <f>SUM(O20:O25)</f>
        <v>2696</v>
      </c>
      <c r="P28" s="2">
        <f t="shared" si="12"/>
        <v>9.857078848964109E-05</v>
      </c>
      <c r="Q28" s="2">
        <f t="shared" si="12"/>
        <v>7.401462088956048E-05</v>
      </c>
      <c r="R28" s="3">
        <f t="shared" si="12"/>
        <v>2.4556167600080614E-05</v>
      </c>
      <c r="S28" s="7"/>
      <c r="U28" s="7"/>
      <c r="V28" s="14" t="s">
        <v>11</v>
      </c>
      <c r="W28" s="6">
        <f t="shared" si="13"/>
        <v>603878.6469245799</v>
      </c>
      <c r="X28" s="6">
        <f t="shared" si="13"/>
        <v>636973.6564737638</v>
      </c>
      <c r="Y28" s="6">
        <f t="shared" si="13"/>
        <v>504127.1455905044</v>
      </c>
      <c r="Z28" s="2">
        <f t="shared" si="14"/>
        <v>27.293839832704236</v>
      </c>
      <c r="AA28" s="2">
        <f t="shared" si="14"/>
        <v>28.789653427865282</v>
      </c>
      <c r="AB28" s="3">
        <f t="shared" si="14"/>
        <v>22.785315621176565</v>
      </c>
      <c r="AC28" s="7"/>
    </row>
    <row r="29" spans="1:29" ht="16.5" customHeight="1">
      <c r="A29" s="7"/>
      <c r="B29" s="14" t="s">
        <v>12</v>
      </c>
      <c r="C29" s="6">
        <f>SUM(C21:C25)</f>
        <v>6065205441.322002</v>
      </c>
      <c r="D29" s="6">
        <f>SUM(D21:D25)</f>
        <v>4846490459.710003</v>
      </c>
      <c r="E29" s="6">
        <f>SUM(E21:E25)</f>
        <v>1218714981.6119998</v>
      </c>
      <c r="F29" s="2">
        <f t="shared" si="11"/>
        <v>55.24413996514242</v>
      </c>
      <c r="G29" s="2">
        <f t="shared" si="11"/>
        <v>44.14363204778582</v>
      </c>
      <c r="H29" s="3">
        <f t="shared" si="11"/>
        <v>11.100507917356612</v>
      </c>
      <c r="I29" s="7"/>
      <c r="K29" s="7"/>
      <c r="L29" s="14" t="s">
        <v>12</v>
      </c>
      <c r="M29" s="6">
        <f>SUM(M21:M25)</f>
        <v>3900</v>
      </c>
      <c r="N29" s="6">
        <f>SUM(N21:N25)</f>
        <v>3066</v>
      </c>
      <c r="O29" s="6">
        <f>SUM(O21:O25)</f>
        <v>834</v>
      </c>
      <c r="P29" s="2">
        <f t="shared" si="12"/>
        <v>3.552264600901869E-05</v>
      </c>
      <c r="Q29" s="2">
        <f t="shared" si="12"/>
        <v>2.7926264785551615E-05</v>
      </c>
      <c r="R29" s="3">
        <f t="shared" si="12"/>
        <v>7.596381223467074E-06</v>
      </c>
      <c r="S29" s="7"/>
      <c r="U29" s="7"/>
      <c r="V29" s="14" t="s">
        <v>12</v>
      </c>
      <c r="W29" s="6">
        <f t="shared" si="13"/>
        <v>1555180.882390257</v>
      </c>
      <c r="X29" s="6">
        <f t="shared" si="13"/>
        <v>1580720.9588095248</v>
      </c>
      <c r="Y29" s="6">
        <f t="shared" si="13"/>
        <v>1461288.9467769782</v>
      </c>
      <c r="Z29" s="2">
        <f t="shared" si="14"/>
        <v>70.29037726539225</v>
      </c>
      <c r="AA29" s="2">
        <f t="shared" si="14"/>
        <v>71.44472633643927</v>
      </c>
      <c r="AB29" s="3">
        <f t="shared" si="14"/>
        <v>66.0466911121187</v>
      </c>
      <c r="AC29" s="7"/>
    </row>
    <row r="30" spans="1:29" ht="16.5" customHeight="1">
      <c r="A30" s="7"/>
      <c r="B30" s="14" t="s">
        <v>13</v>
      </c>
      <c r="C30" s="6">
        <f>SUM(C22:C25)</f>
        <v>5426559239.646</v>
      </c>
      <c r="D30" s="6">
        <f>SUM(D22:D25)</f>
        <v>4294975357.956001</v>
      </c>
      <c r="E30" s="6">
        <f>SUM(E22:E25)</f>
        <v>1131583881.6899998</v>
      </c>
      <c r="F30" s="2">
        <f t="shared" si="11"/>
        <v>49.42711356843961</v>
      </c>
      <c r="G30" s="2">
        <f t="shared" si="11"/>
        <v>39.12022801490497</v>
      </c>
      <c r="H30" s="3">
        <f t="shared" si="11"/>
        <v>10.306885553534654</v>
      </c>
      <c r="I30" s="7"/>
      <c r="K30" s="7"/>
      <c r="L30" s="14" t="s">
        <v>13</v>
      </c>
      <c r="M30" s="6">
        <f>SUM(M22:M25)</f>
        <v>1211</v>
      </c>
      <c r="N30" s="6">
        <f>SUM(N22:N25)</f>
        <v>979</v>
      </c>
      <c r="O30" s="6">
        <f>SUM(O22:O25)</f>
        <v>232</v>
      </c>
      <c r="P30" s="2">
        <f t="shared" si="12"/>
        <v>1.103023700433888E-05</v>
      </c>
      <c r="Q30" s="2">
        <f t="shared" si="12"/>
        <v>8.917094985340846E-06</v>
      </c>
      <c r="R30" s="3">
        <f t="shared" si="12"/>
        <v>2.1131420189980347E-06</v>
      </c>
      <c r="S30" s="7"/>
      <c r="U30" s="7"/>
      <c r="V30" s="14" t="s">
        <v>13</v>
      </c>
      <c r="W30" s="6">
        <f t="shared" si="13"/>
        <v>4481056.349831544</v>
      </c>
      <c r="X30" s="6">
        <f t="shared" si="13"/>
        <v>4387104.553581207</v>
      </c>
      <c r="Y30" s="6">
        <f t="shared" si="13"/>
        <v>4877516.731422413</v>
      </c>
      <c r="Z30" s="2">
        <f t="shared" si="14"/>
        <v>202.5328017748233</v>
      </c>
      <c r="AA30" s="2">
        <f t="shared" si="14"/>
        <v>198.28641006696776</v>
      </c>
      <c r="AB30" s="3">
        <f t="shared" si="14"/>
        <v>220.45184264547268</v>
      </c>
      <c r="AC30" s="7"/>
    </row>
    <row r="31" spans="1:29" ht="16.5" customHeight="1">
      <c r="A31" s="7"/>
      <c r="B31" s="14" t="s">
        <v>14</v>
      </c>
      <c r="C31" s="6">
        <f>SUM(C23:C25)</f>
        <v>5078346382.33</v>
      </c>
      <c r="D31" s="6">
        <f>SUM(D23:D25)</f>
        <v>4030350008.090001</v>
      </c>
      <c r="E31" s="6">
        <f>SUM(E23:E25)</f>
        <v>1047996374.2399997</v>
      </c>
      <c r="F31" s="2">
        <f t="shared" si="11"/>
        <v>46.25546175658699</v>
      </c>
      <c r="G31" s="2">
        <f t="shared" si="11"/>
        <v>36.70992221277608</v>
      </c>
      <c r="H31" s="3">
        <f t="shared" si="11"/>
        <v>9.545539543810918</v>
      </c>
      <c r="I31" s="7"/>
      <c r="K31" s="7"/>
      <c r="L31" s="14" t="s">
        <v>14</v>
      </c>
      <c r="M31" s="6">
        <f>SUM(M23:M25)</f>
        <v>597</v>
      </c>
      <c r="N31" s="6">
        <f>SUM(N23:N25)</f>
        <v>488</v>
      </c>
      <c r="O31" s="6">
        <f>SUM(O23:O25)</f>
        <v>109</v>
      </c>
      <c r="P31" s="2">
        <f t="shared" si="12"/>
        <v>5.437697350611323E-06</v>
      </c>
      <c r="Q31" s="2">
        <f t="shared" si="12"/>
        <v>4.444884936513108E-06</v>
      </c>
      <c r="R31" s="3">
        <f t="shared" si="12"/>
        <v>9.928124140982147E-07</v>
      </c>
      <c r="S31" s="7"/>
      <c r="U31" s="7"/>
      <c r="V31" s="14" t="s">
        <v>14</v>
      </c>
      <c r="W31" s="6">
        <f t="shared" si="13"/>
        <v>8506442.851474037</v>
      </c>
      <c r="X31" s="6">
        <f t="shared" si="13"/>
        <v>8258913.951004101</v>
      </c>
      <c r="Y31" s="6">
        <f t="shared" si="13"/>
        <v>9614645.635229355</v>
      </c>
      <c r="Z31" s="2">
        <f t="shared" si="14"/>
        <v>384.4704394112831</v>
      </c>
      <c r="AA31" s="2">
        <f t="shared" si="14"/>
        <v>373.2827377136014</v>
      </c>
      <c r="AB31" s="3">
        <f t="shared" si="14"/>
        <v>434.55849838806</v>
      </c>
      <c r="AC31" s="7"/>
    </row>
    <row r="32" spans="1:29" ht="16.5" customHeight="1">
      <c r="A32" s="7"/>
      <c r="B32" s="14" t="s">
        <v>15</v>
      </c>
      <c r="C32" s="26">
        <f>SUM(C24:C25)</f>
        <v>4057503503.790001</v>
      </c>
      <c r="D32" s="6">
        <f>SUM(D24:D25)</f>
        <v>3084471655.060001</v>
      </c>
      <c r="E32" s="6">
        <f>SUM(E24:E25)</f>
        <v>973031848.7299997</v>
      </c>
      <c r="F32" s="2">
        <f t="shared" si="11"/>
        <v>36.957246319355185</v>
      </c>
      <c r="G32" s="2">
        <f t="shared" si="11"/>
        <v>28.094511468602157</v>
      </c>
      <c r="H32" s="3">
        <f t="shared" si="11"/>
        <v>8.862734850753025</v>
      </c>
      <c r="I32" s="7"/>
      <c r="K32" s="7"/>
      <c r="L32" s="14" t="s">
        <v>15</v>
      </c>
      <c r="M32" s="26">
        <f>SUM(M24:M25)</f>
        <v>202</v>
      </c>
      <c r="N32" s="6">
        <f>SUM(N24:N25)</f>
        <v>168</v>
      </c>
      <c r="O32" s="6">
        <f>SUM(O24:O25)</f>
        <v>34</v>
      </c>
      <c r="P32" s="2">
        <f t="shared" si="12"/>
        <v>1.839890895851737E-06</v>
      </c>
      <c r="Q32" s="2">
        <f t="shared" si="12"/>
        <v>1.5302062896192664E-06</v>
      </c>
      <c r="R32" s="3">
        <f t="shared" si="12"/>
        <v>3.096846062324706E-07</v>
      </c>
      <c r="S32" s="7"/>
      <c r="U32" s="7"/>
      <c r="V32" s="14" t="s">
        <v>15</v>
      </c>
      <c r="W32" s="26">
        <f t="shared" si="13"/>
        <v>20086651.00886139</v>
      </c>
      <c r="X32" s="6">
        <f t="shared" si="13"/>
        <v>18359950.3277381</v>
      </c>
      <c r="Y32" s="6">
        <f t="shared" si="13"/>
        <v>28618583.78617646</v>
      </c>
      <c r="Z32" s="2">
        <f t="shared" si="14"/>
        <v>907.8675628015064</v>
      </c>
      <c r="AA32" s="2">
        <f t="shared" si="14"/>
        <v>829.8249095803429</v>
      </c>
      <c r="AB32" s="3">
        <f t="shared" si="14"/>
        <v>1293.490084600196</v>
      </c>
      <c r="AC32" s="7"/>
    </row>
    <row r="33" spans="1:29" ht="16.5" customHeight="1">
      <c r="A33" s="7"/>
      <c r="B33" s="27" t="s">
        <v>35</v>
      </c>
      <c r="C33" s="6">
        <f>D33+E33</f>
        <v>4520670934.411737</v>
      </c>
      <c r="D33" s="6">
        <v>1618797717.969209</v>
      </c>
      <c r="E33" s="6">
        <v>2901873216.4425282</v>
      </c>
      <c r="F33" s="2">
        <f t="shared" si="11"/>
        <v>41.175947006761</v>
      </c>
      <c r="G33" s="2">
        <f t="shared" si="11"/>
        <v>14.744609819391663</v>
      </c>
      <c r="H33" s="3">
        <f t="shared" si="11"/>
        <v>26.431337187369337</v>
      </c>
      <c r="I33" s="7"/>
      <c r="K33" s="7"/>
      <c r="L33" s="27" t="s">
        <v>65</v>
      </c>
      <c r="M33" s="6">
        <f>N33+O33</f>
        <v>486755</v>
      </c>
      <c r="N33" s="6">
        <v>162369</v>
      </c>
      <c r="O33" s="6">
        <v>324386</v>
      </c>
      <c r="P33" s="2">
        <f t="shared" si="12"/>
        <v>0.004433545014902536</v>
      </c>
      <c r="Q33" s="2">
        <f t="shared" si="12"/>
        <v>0.0014789170538047065</v>
      </c>
      <c r="R33" s="3">
        <f t="shared" si="12"/>
        <v>0.00295462796109783</v>
      </c>
      <c r="S33" s="7"/>
      <c r="U33" s="7"/>
      <c r="V33" s="27" t="s">
        <v>65</v>
      </c>
      <c r="W33" s="26">
        <f aca="true" t="shared" si="15" ref="W33:Y36">C33/M33</f>
        <v>9287.364145025193</v>
      </c>
      <c r="X33" s="6">
        <f t="shared" si="15"/>
        <v>9969.869359109245</v>
      </c>
      <c r="Y33" s="6">
        <f t="shared" si="15"/>
        <v>8945.74123557283</v>
      </c>
      <c r="Z33" s="2">
        <f aca="true" t="shared" si="16" ref="Z33:AB36">W33/$W$9</f>
        <v>0.4197661744346734</v>
      </c>
      <c r="AA33" s="2">
        <f t="shared" si="16"/>
        <v>0.45061374305307855</v>
      </c>
      <c r="AB33" s="3">
        <f t="shared" si="16"/>
        <v>0.4043256533610085</v>
      </c>
      <c r="AC33" s="7"/>
    </row>
    <row r="34" spans="1:29" ht="16.5" customHeight="1">
      <c r="A34" s="7"/>
      <c r="B34" s="14" t="s">
        <v>36</v>
      </c>
      <c r="C34" s="6">
        <f>D34+E34</f>
        <v>1038418595.1518012</v>
      </c>
      <c r="D34" s="6">
        <v>832515922.2978014</v>
      </c>
      <c r="E34" s="6">
        <v>205902672.85399982</v>
      </c>
      <c r="F34" s="2">
        <f t="shared" si="11"/>
        <v>9.458301580707673</v>
      </c>
      <c r="G34" s="2">
        <f t="shared" si="11"/>
        <v>7.582863693501668</v>
      </c>
      <c r="H34" s="3">
        <f t="shared" si="11"/>
        <v>1.8754378872060045</v>
      </c>
      <c r="I34" s="7"/>
      <c r="K34" s="7"/>
      <c r="L34" s="14" t="s">
        <v>66</v>
      </c>
      <c r="M34" s="6">
        <f>N34+O34</f>
        <v>8278</v>
      </c>
      <c r="N34" s="6">
        <v>6196</v>
      </c>
      <c r="O34" s="6">
        <v>2082</v>
      </c>
      <c r="P34" s="2">
        <f t="shared" si="12"/>
        <v>7.539909324683505E-05</v>
      </c>
      <c r="Q34" s="2">
        <f t="shared" si="12"/>
        <v>5.6435465300482E-05</v>
      </c>
      <c r="R34" s="3">
        <f t="shared" si="12"/>
        <v>1.8963627946353056E-05</v>
      </c>
      <c r="S34" s="7"/>
      <c r="U34" s="7"/>
      <c r="V34" s="14" t="s">
        <v>66</v>
      </c>
      <c r="W34" s="6">
        <f t="shared" si="15"/>
        <v>125443.17409420165</v>
      </c>
      <c r="X34" s="6">
        <f t="shared" si="15"/>
        <v>134363.44775626232</v>
      </c>
      <c r="Y34" s="6">
        <f t="shared" si="15"/>
        <v>98896.57677905851</v>
      </c>
      <c r="Z34" s="2">
        <f t="shared" si="16"/>
        <v>5.669725066898722</v>
      </c>
      <c r="AA34" s="2">
        <f t="shared" si="16"/>
        <v>6.072899648142992</v>
      </c>
      <c r="AB34" s="3">
        <f t="shared" si="16"/>
        <v>4.469883709843245</v>
      </c>
      <c r="AC34" s="7"/>
    </row>
    <row r="35" spans="1:29" ht="16.5" customHeight="1">
      <c r="A35" s="7"/>
      <c r="B35" s="14" t="s">
        <v>37</v>
      </c>
      <c r="C35" s="6">
        <f>D35+E35</f>
        <v>341917565.456</v>
      </c>
      <c r="D35" s="6">
        <v>259311558.80599993</v>
      </c>
      <c r="E35" s="6">
        <v>82606006.65</v>
      </c>
      <c r="F35" s="2">
        <f t="shared" si="11"/>
        <v>3.1143119594766575</v>
      </c>
      <c r="G35" s="2">
        <f t="shared" si="11"/>
        <v>2.3619058229518894</v>
      </c>
      <c r="H35" s="3">
        <f t="shared" si="11"/>
        <v>0.7524061365247677</v>
      </c>
      <c r="I35" s="7"/>
      <c r="K35" s="7"/>
      <c r="L35" s="14" t="s">
        <v>67</v>
      </c>
      <c r="M35" s="6">
        <f>N35+O35</f>
        <v>593</v>
      </c>
      <c r="N35" s="6">
        <v>473</v>
      </c>
      <c r="O35" s="6">
        <v>120</v>
      </c>
      <c r="P35" s="2">
        <f t="shared" si="12"/>
        <v>5.401263867525149E-06</v>
      </c>
      <c r="Q35" s="2">
        <f t="shared" si="12"/>
        <v>4.308259374939959E-06</v>
      </c>
      <c r="R35" s="3">
        <f t="shared" si="12"/>
        <v>1.0930044925851904E-06</v>
      </c>
      <c r="S35" s="7"/>
      <c r="U35" s="7"/>
      <c r="V35" s="14" t="s">
        <v>67</v>
      </c>
      <c r="W35" s="6">
        <f t="shared" si="15"/>
        <v>576589.4864350759</v>
      </c>
      <c r="X35" s="6">
        <f t="shared" si="15"/>
        <v>548227.397052854</v>
      </c>
      <c r="Y35" s="6">
        <f t="shared" si="15"/>
        <v>688383.38875</v>
      </c>
      <c r="Z35" s="2">
        <f t="shared" si="16"/>
        <v>26.060436433920863</v>
      </c>
      <c r="AA35" s="2">
        <f t="shared" si="16"/>
        <v>24.778539269877093</v>
      </c>
      <c r="AB35" s="3">
        <f t="shared" si="16"/>
        <v>31.113247755526686</v>
      </c>
      <c r="AC35" s="7"/>
    </row>
    <row r="36" spans="1:29" ht="16.5" customHeight="1">
      <c r="A36" s="7"/>
      <c r="B36" s="16" t="s">
        <v>38</v>
      </c>
      <c r="C36" s="17">
        <f>D36+E36</f>
        <v>5077904777.170004</v>
      </c>
      <c r="D36" s="46">
        <v>4030003934.9300036</v>
      </c>
      <c r="E36" s="46">
        <v>1047900842.24</v>
      </c>
      <c r="F36" s="4">
        <f t="shared" si="11"/>
        <v>46.25143945305512</v>
      </c>
      <c r="G36" s="4">
        <f t="shared" si="11"/>
        <v>36.706770050120745</v>
      </c>
      <c r="H36" s="5">
        <f t="shared" si="11"/>
        <v>9.544669402934373</v>
      </c>
      <c r="I36" s="7"/>
      <c r="K36" s="7"/>
      <c r="L36" s="16" t="s">
        <v>68</v>
      </c>
      <c r="M36" s="17">
        <f>N36+O36</f>
        <v>594</v>
      </c>
      <c r="N36" s="46">
        <v>486</v>
      </c>
      <c r="O36" s="46">
        <v>108</v>
      </c>
      <c r="P36" s="4">
        <f t="shared" si="12"/>
        <v>5.410372238296692E-06</v>
      </c>
      <c r="Q36" s="4">
        <f t="shared" si="12"/>
        <v>4.426668194970021E-06</v>
      </c>
      <c r="R36" s="5">
        <f t="shared" si="12"/>
        <v>9.837040433266713E-07</v>
      </c>
      <c r="S36" s="7"/>
      <c r="U36" s="7"/>
      <c r="V36" s="16" t="s">
        <v>68</v>
      </c>
      <c r="W36" s="17">
        <f t="shared" si="15"/>
        <v>8548661.241026942</v>
      </c>
      <c r="X36" s="46">
        <f t="shared" si="15"/>
        <v>8292189.166522642</v>
      </c>
      <c r="Y36" s="46">
        <f t="shared" si="15"/>
        <v>9702785.576296296</v>
      </c>
      <c r="Z36" s="4">
        <f t="shared" si="16"/>
        <v>386.3786074982325</v>
      </c>
      <c r="AA36" s="4">
        <f t="shared" si="16"/>
        <v>374.78669617841393</v>
      </c>
      <c r="AB36" s="5">
        <f t="shared" si="16"/>
        <v>438.5422084374162</v>
      </c>
      <c r="AC36" s="7"/>
    </row>
    <row r="37" spans="1:29" ht="6.75" customHeight="1">
      <c r="A37" s="7"/>
      <c r="B37" s="18"/>
      <c r="C37" s="6"/>
      <c r="D37" s="6"/>
      <c r="E37" s="6"/>
      <c r="F37" s="2"/>
      <c r="G37" s="2"/>
      <c r="H37" s="2"/>
      <c r="I37" s="7"/>
      <c r="K37" s="7"/>
      <c r="S37" s="7"/>
      <c r="U37" s="7"/>
      <c r="V37" s="18"/>
      <c r="W37" s="6"/>
      <c r="X37" s="6"/>
      <c r="Y37" s="6"/>
      <c r="Z37" s="2"/>
      <c r="AA37" s="2"/>
      <c r="AB37" s="2"/>
      <c r="AC37" s="7"/>
    </row>
    <row r="38" spans="1:29" ht="12" customHeight="1">
      <c r="A38" s="7"/>
      <c r="B38" s="18"/>
      <c r="C38" s="7"/>
      <c r="D38" s="7"/>
      <c r="E38" s="7"/>
      <c r="F38" s="7"/>
      <c r="G38" s="7"/>
      <c r="H38" s="7"/>
      <c r="I38" s="7"/>
      <c r="K38" s="7"/>
      <c r="L38" s="29" t="s">
        <v>81</v>
      </c>
      <c r="M38" s="31"/>
      <c r="N38" s="30"/>
      <c r="O38" s="30"/>
      <c r="S38" s="7"/>
      <c r="U38" s="7"/>
      <c r="V38" s="29" t="s">
        <v>73</v>
      </c>
      <c r="W38" s="7"/>
      <c r="X38" s="7"/>
      <c r="Y38" s="7"/>
      <c r="Z38" s="7"/>
      <c r="AA38" s="7"/>
      <c r="AB38" s="7"/>
      <c r="AC38" s="7"/>
    </row>
    <row r="39" spans="1:29" ht="12" customHeight="1">
      <c r="A39" s="7"/>
      <c r="B39" s="18"/>
      <c r="C39" s="7"/>
      <c r="D39" s="7"/>
      <c r="E39" s="7"/>
      <c r="F39" s="7"/>
      <c r="G39" s="7"/>
      <c r="H39" s="7"/>
      <c r="I39" s="7"/>
      <c r="K39" s="7"/>
      <c r="L39" s="29" t="s">
        <v>76</v>
      </c>
      <c r="M39" s="31"/>
      <c r="N39" s="30"/>
      <c r="O39" s="30"/>
      <c r="S39" s="7"/>
      <c r="U39" s="7"/>
      <c r="V39" s="29" t="s">
        <v>75</v>
      </c>
      <c r="W39" s="7"/>
      <c r="X39" s="7"/>
      <c r="Y39" s="7"/>
      <c r="Z39" s="7"/>
      <c r="AA39" s="7"/>
      <c r="AB39" s="7"/>
      <c r="AC39" s="7"/>
    </row>
    <row r="40" spans="2:23" ht="12" customHeight="1">
      <c r="B40" s="18"/>
      <c r="D40" s="32"/>
      <c r="E40" s="32"/>
      <c r="F40" s="32"/>
      <c r="G40" s="30"/>
      <c r="H40" s="30"/>
      <c r="M40" s="30"/>
      <c r="N40" s="30"/>
      <c r="O40" s="30"/>
      <c r="V40" s="29" t="s">
        <v>82</v>
      </c>
      <c r="W40" s="7"/>
    </row>
    <row r="41" spans="4:22" ht="15">
      <c r="D41" s="33"/>
      <c r="E41" s="34"/>
      <c r="F41" s="34"/>
      <c r="G41" s="30"/>
      <c r="H41" s="30"/>
      <c r="M41" s="35"/>
      <c r="N41" s="35"/>
      <c r="O41" s="35"/>
      <c r="P41" s="36"/>
      <c r="Q41" s="36"/>
      <c r="R41" s="36"/>
      <c r="V41" s="29" t="s">
        <v>76</v>
      </c>
    </row>
    <row r="42" spans="4:18" ht="14.25">
      <c r="D42" s="33"/>
      <c r="E42" s="34"/>
      <c r="F42" s="34"/>
      <c r="G42" s="30"/>
      <c r="H42" s="30"/>
      <c r="M42" s="37"/>
      <c r="N42" s="38"/>
      <c r="O42" s="38"/>
      <c r="P42" s="39"/>
      <c r="Q42" s="40"/>
      <c r="R42" s="40"/>
    </row>
    <row r="43" spans="4:18" ht="14.25">
      <c r="D43" s="30"/>
      <c r="E43" s="30"/>
      <c r="F43" s="30"/>
      <c r="G43" s="30"/>
      <c r="H43" s="30"/>
      <c r="M43" s="37"/>
      <c r="N43" s="38"/>
      <c r="O43" s="38"/>
      <c r="P43" s="39"/>
      <c r="Q43" s="40"/>
      <c r="R43" s="40"/>
    </row>
    <row r="44" spans="3:18" ht="14.25">
      <c r="C44" s="32"/>
      <c r="D44" s="32"/>
      <c r="E44" s="32"/>
      <c r="M44" s="40"/>
      <c r="N44" s="40"/>
      <c r="O44" s="40"/>
      <c r="P44" s="30"/>
      <c r="Q44" s="30"/>
      <c r="R44" s="30"/>
    </row>
    <row r="45" spans="3:18" ht="14.25">
      <c r="C45" s="34"/>
      <c r="D45" s="34"/>
      <c r="E45" s="34"/>
      <c r="M45" s="40"/>
      <c r="N45" s="40"/>
      <c r="O45" s="40"/>
      <c r="P45" s="30"/>
      <c r="Q45" s="30"/>
      <c r="R45" s="30"/>
    </row>
    <row r="46" spans="3:18" ht="14.25">
      <c r="C46" s="34"/>
      <c r="D46" s="34"/>
      <c r="E46" s="34"/>
      <c r="M46" s="40"/>
      <c r="N46" s="40"/>
      <c r="O46" s="40"/>
      <c r="P46" s="30"/>
      <c r="Q46" s="30"/>
      <c r="R46" s="30"/>
    </row>
    <row r="47" spans="3:18" ht="14.25">
      <c r="C47" s="34"/>
      <c r="D47" s="34"/>
      <c r="E47" s="34"/>
      <c r="M47" s="40"/>
      <c r="N47" s="40"/>
      <c r="O47" s="40"/>
      <c r="P47" s="30"/>
      <c r="Q47" s="30"/>
      <c r="R47" s="30"/>
    </row>
    <row r="48" spans="3:18" ht="14.25">
      <c r="C48" s="34"/>
      <c r="D48" s="34"/>
      <c r="E48" s="34"/>
      <c r="M48" s="40"/>
      <c r="N48" s="40"/>
      <c r="O48" s="40"/>
      <c r="P48" s="30"/>
      <c r="Q48" s="30"/>
      <c r="R48" s="30"/>
    </row>
    <row r="49" spans="3:18" ht="14.25">
      <c r="C49" s="34"/>
      <c r="D49" s="34"/>
      <c r="E49" s="34"/>
      <c r="M49" s="40"/>
      <c r="N49" s="40"/>
      <c r="O49" s="40"/>
      <c r="P49" s="30"/>
      <c r="Q49" s="30"/>
      <c r="R49" s="30"/>
    </row>
    <row r="50" spans="3:18" ht="14.25">
      <c r="C50" s="34"/>
      <c r="D50" s="34"/>
      <c r="E50" s="34"/>
      <c r="M50" s="40"/>
      <c r="N50" s="40"/>
      <c r="O50" s="40"/>
      <c r="P50" s="30"/>
      <c r="Q50" s="30"/>
      <c r="R50" s="30"/>
    </row>
    <row r="51" spans="3:18" ht="14.25">
      <c r="C51" s="34"/>
      <c r="D51" s="34"/>
      <c r="E51" s="34"/>
      <c r="M51" s="40"/>
      <c r="N51" s="40"/>
      <c r="O51" s="40"/>
      <c r="P51" s="30"/>
      <c r="Q51" s="30"/>
      <c r="R51" s="30"/>
    </row>
    <row r="52" spans="3:18" ht="14.25">
      <c r="C52" s="34"/>
      <c r="D52" s="34"/>
      <c r="E52" s="34"/>
      <c r="M52" s="40"/>
      <c r="N52" s="40"/>
      <c r="O52" s="40"/>
      <c r="P52" s="30"/>
      <c r="Q52" s="30"/>
      <c r="R52" s="30"/>
    </row>
    <row r="53" spans="3:18" ht="14.25">
      <c r="C53" s="34"/>
      <c r="D53" s="34"/>
      <c r="E53" s="34"/>
      <c r="M53" s="40"/>
      <c r="N53" s="40"/>
      <c r="O53" s="40"/>
      <c r="P53" s="30"/>
      <c r="Q53" s="30"/>
      <c r="R53" s="30"/>
    </row>
    <row r="54" spans="3:18" ht="14.25">
      <c r="C54" s="34"/>
      <c r="D54" s="34"/>
      <c r="E54" s="34"/>
      <c r="M54" s="40"/>
      <c r="N54" s="40"/>
      <c r="O54" s="40"/>
      <c r="P54" s="30"/>
      <c r="Q54" s="30"/>
      <c r="R54" s="30"/>
    </row>
    <row r="55" spans="3:18" ht="14.25">
      <c r="C55" s="34"/>
      <c r="D55" s="34"/>
      <c r="E55" s="34"/>
      <c r="M55" s="40"/>
      <c r="N55" s="40"/>
      <c r="O55" s="40"/>
      <c r="P55" s="30"/>
      <c r="Q55" s="30"/>
      <c r="R55" s="30"/>
    </row>
    <row r="56" spans="3:18" ht="14.25">
      <c r="C56" s="34"/>
      <c r="D56" s="34"/>
      <c r="E56" s="34"/>
      <c r="M56" s="40"/>
      <c r="N56" s="40"/>
      <c r="O56" s="40"/>
      <c r="P56" s="30"/>
      <c r="Q56" s="30"/>
      <c r="R56" s="30"/>
    </row>
    <row r="57" spans="3:18" ht="12.75">
      <c r="C57" s="34"/>
      <c r="D57" s="34"/>
      <c r="E57" s="34"/>
      <c r="M57" s="30"/>
      <c r="N57" s="30"/>
      <c r="O57" s="30"/>
      <c r="P57" s="30"/>
      <c r="Q57" s="30"/>
      <c r="R57" s="30"/>
    </row>
    <row r="58" spans="3:18" ht="12.75">
      <c r="C58" s="34"/>
      <c r="D58" s="34"/>
      <c r="E58" s="34"/>
      <c r="M58" s="30"/>
      <c r="N58" s="30"/>
      <c r="O58" s="30"/>
      <c r="P58" s="30"/>
      <c r="Q58" s="30"/>
      <c r="R58" s="30"/>
    </row>
    <row r="59" spans="3:18" ht="12.75">
      <c r="C59" s="34"/>
      <c r="D59" s="34"/>
      <c r="E59" s="34"/>
      <c r="M59" s="30"/>
      <c r="N59" s="30"/>
      <c r="O59" s="30"/>
      <c r="P59" s="30"/>
      <c r="Q59" s="30"/>
      <c r="R59" s="30"/>
    </row>
    <row r="60" spans="13:18" ht="12.75">
      <c r="M60" s="30"/>
      <c r="N60" s="30"/>
      <c r="O60" s="30"/>
      <c r="P60" s="30"/>
      <c r="Q60" s="30"/>
      <c r="R60" s="30"/>
    </row>
    <row r="61" spans="13:18" ht="12.75">
      <c r="M61" s="30"/>
      <c r="N61" s="30"/>
      <c r="O61" s="30"/>
      <c r="P61" s="30"/>
      <c r="Q61" s="30"/>
      <c r="R61" s="30"/>
    </row>
    <row r="62" spans="13:18" ht="14.25">
      <c r="M62" s="41"/>
      <c r="N62" s="41"/>
      <c r="O62" s="41"/>
      <c r="P62" s="30"/>
      <c r="Q62" s="41"/>
      <c r="R62" s="41"/>
    </row>
    <row r="63" spans="13:18" ht="14.25">
      <c r="M63" s="42"/>
      <c r="N63" s="42"/>
      <c r="O63" s="42"/>
      <c r="P63" s="30"/>
      <c r="Q63" s="42"/>
      <c r="R63" s="42"/>
    </row>
    <row r="64" spans="13:18" ht="14.25">
      <c r="M64" s="42"/>
      <c r="N64" s="42"/>
      <c r="O64" s="42"/>
      <c r="P64" s="30"/>
      <c r="Q64" s="42"/>
      <c r="R64" s="42"/>
    </row>
    <row r="65" spans="13:18" ht="14.25">
      <c r="M65" s="42"/>
      <c r="N65" s="42"/>
      <c r="O65" s="42"/>
      <c r="P65" s="30"/>
      <c r="Q65" s="42"/>
      <c r="R65" s="42"/>
    </row>
    <row r="66" spans="13:18" ht="14.25">
      <c r="M66" s="42"/>
      <c r="N66" s="42"/>
      <c r="O66" s="42"/>
      <c r="P66" s="30"/>
      <c r="Q66" s="42"/>
      <c r="R66" s="42"/>
    </row>
    <row r="67" spans="13:18" ht="14.25">
      <c r="M67" s="42"/>
      <c r="N67" s="42"/>
      <c r="O67" s="42"/>
      <c r="P67" s="30"/>
      <c r="Q67" s="42"/>
      <c r="R67" s="42"/>
    </row>
    <row r="68" spans="13:18" ht="14.25">
      <c r="M68" s="42"/>
      <c r="N68" s="42"/>
      <c r="O68" s="42"/>
      <c r="P68" s="30"/>
      <c r="Q68" s="42"/>
      <c r="R68" s="42"/>
    </row>
    <row r="69" spans="13:18" ht="14.25">
      <c r="M69" s="42"/>
      <c r="N69" s="42"/>
      <c r="O69" s="42"/>
      <c r="P69" s="30"/>
      <c r="Q69" s="42"/>
      <c r="R69" s="42"/>
    </row>
    <row r="70" spans="13:18" ht="14.25">
      <c r="M70" s="42"/>
      <c r="N70" s="42"/>
      <c r="O70" s="42"/>
      <c r="P70" s="30"/>
      <c r="Q70" s="42"/>
      <c r="R70" s="42"/>
    </row>
    <row r="71" spans="13:18" ht="14.25">
      <c r="M71" s="42"/>
      <c r="N71" s="42"/>
      <c r="O71" s="42"/>
      <c r="P71" s="30"/>
      <c r="Q71" s="42"/>
      <c r="R71" s="42"/>
    </row>
    <row r="72" spans="13:18" ht="14.25">
      <c r="M72" s="42"/>
      <c r="N72" s="42"/>
      <c r="O72" s="42"/>
      <c r="P72" s="30"/>
      <c r="Q72" s="42"/>
      <c r="R72" s="42"/>
    </row>
    <row r="73" spans="13:18" ht="14.25">
      <c r="M73" s="42"/>
      <c r="N73" s="42"/>
      <c r="O73" s="42"/>
      <c r="P73" s="30"/>
      <c r="Q73" s="42"/>
      <c r="R73" s="42"/>
    </row>
    <row r="74" spans="13:18" ht="14.25">
      <c r="M74" s="42"/>
      <c r="N74" s="42"/>
      <c r="O74" s="42"/>
      <c r="P74" s="30"/>
      <c r="Q74" s="42"/>
      <c r="R74" s="42"/>
    </row>
    <row r="75" spans="13:18" ht="14.25">
      <c r="M75" s="42"/>
      <c r="N75" s="42"/>
      <c r="O75" s="42"/>
      <c r="P75" s="30"/>
      <c r="Q75" s="42"/>
      <c r="R75" s="42"/>
    </row>
    <row r="76" spans="13:18" ht="14.25">
      <c r="M76" s="42"/>
      <c r="N76" s="42"/>
      <c r="O76" s="42"/>
      <c r="P76" s="30"/>
      <c r="Q76" s="42"/>
      <c r="R76" s="42"/>
    </row>
    <row r="77" spans="13:18" ht="14.25">
      <c r="M77" s="42"/>
      <c r="N77" s="42"/>
      <c r="O77" s="42"/>
      <c r="P77" s="30"/>
      <c r="Q77" s="42"/>
      <c r="R77" s="42"/>
    </row>
    <row r="78" spans="13:18" ht="12.75">
      <c r="M78" s="30"/>
      <c r="N78" s="30"/>
      <c r="O78" s="30"/>
      <c r="P78" s="30"/>
      <c r="Q78" s="30"/>
      <c r="R78" s="30"/>
    </row>
  </sheetData>
  <sheetProtection/>
  <mergeCells count="6">
    <mergeCell ref="B5:B7"/>
    <mergeCell ref="C5:H5"/>
    <mergeCell ref="L5:L7"/>
    <mergeCell ref="M5:R5"/>
    <mergeCell ref="V5:V7"/>
    <mergeCell ref="W5:AB5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Footer>&amp;C&amp;"Arial Unicode MS,標準"V-4-2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C61"/>
  <sheetViews>
    <sheetView showGridLines="0" workbookViewId="0" topLeftCell="U1">
      <selection activeCell="U1" sqref="U1"/>
    </sheetView>
  </sheetViews>
  <sheetFormatPr defaultColWidth="9.140625" defaultRowHeight="12.75"/>
  <cols>
    <col min="1" max="1" width="1.7109375" style="1" customWidth="1"/>
    <col min="2" max="2" width="18.421875" style="1" customWidth="1"/>
    <col min="3" max="3" width="16.8515625" style="1" customWidth="1"/>
    <col min="4" max="4" width="16.421875" style="1" customWidth="1"/>
    <col min="5" max="5" width="17.140625" style="1" customWidth="1"/>
    <col min="6" max="8" width="10.7109375" style="1" customWidth="1"/>
    <col min="9" max="9" width="2.7109375" style="1" customWidth="1"/>
    <col min="10" max="10" width="9.140625" style="1" customWidth="1"/>
    <col min="11" max="11" width="1.7109375" style="1" customWidth="1"/>
    <col min="12" max="12" width="18.421875" style="1" customWidth="1"/>
    <col min="13" max="18" width="10.7109375" style="1" customWidth="1"/>
    <col min="19" max="19" width="2.7109375" style="1" customWidth="1"/>
    <col min="20" max="20" width="9.140625" style="1" customWidth="1"/>
    <col min="21" max="21" width="3.7109375" style="1" customWidth="1"/>
    <col min="22" max="22" width="18.421875" style="1" customWidth="1"/>
    <col min="23" max="28" width="10.7109375" style="1" customWidth="1"/>
    <col min="29" max="29" width="2.140625" style="1" customWidth="1"/>
    <col min="30" max="16384" width="9.140625" style="1" customWidth="1"/>
  </cols>
  <sheetData>
    <row r="1" spans="1:29" ht="15" customHeight="1">
      <c r="A1" s="7"/>
      <c r="B1" s="7"/>
      <c r="C1" s="7"/>
      <c r="D1" s="7"/>
      <c r="E1" s="7"/>
      <c r="F1" s="7"/>
      <c r="G1" s="7"/>
      <c r="H1" s="7"/>
      <c r="I1" s="7"/>
      <c r="K1" s="7"/>
      <c r="L1" s="7"/>
      <c r="M1" s="7"/>
      <c r="N1" s="7"/>
      <c r="O1" s="7"/>
      <c r="P1" s="7"/>
      <c r="Q1" s="7"/>
      <c r="R1" s="7"/>
      <c r="S1" s="7"/>
      <c r="U1" s="7"/>
      <c r="V1" s="7"/>
      <c r="W1" s="7"/>
      <c r="X1" s="7"/>
      <c r="Y1" s="7"/>
      <c r="Z1" s="7"/>
      <c r="AA1" s="7"/>
      <c r="AB1" s="7"/>
      <c r="AC1" s="7"/>
    </row>
    <row r="2" spans="1:29" ht="15" customHeight="1">
      <c r="A2" s="7"/>
      <c r="B2" s="8" t="s">
        <v>84</v>
      </c>
      <c r="C2" s="8"/>
      <c r="D2" s="8"/>
      <c r="E2" s="8"/>
      <c r="F2" s="8"/>
      <c r="G2" s="8"/>
      <c r="H2" s="8"/>
      <c r="I2" s="7"/>
      <c r="K2" s="7"/>
      <c r="L2" s="8" t="s">
        <v>87</v>
      </c>
      <c r="M2" s="8"/>
      <c r="N2" s="8"/>
      <c r="O2" s="8"/>
      <c r="P2" s="8"/>
      <c r="Q2" s="8"/>
      <c r="R2" s="8"/>
      <c r="S2" s="7"/>
      <c r="U2" s="7"/>
      <c r="V2" s="8" t="s">
        <v>70</v>
      </c>
      <c r="W2" s="8"/>
      <c r="X2" s="8"/>
      <c r="Y2" s="8"/>
      <c r="Z2" s="8"/>
      <c r="AA2" s="8"/>
      <c r="AB2" s="8"/>
      <c r="AC2" s="7"/>
    </row>
    <row r="3" spans="1:29" ht="15" customHeight="1">
      <c r="A3" s="7"/>
      <c r="B3" s="8" t="s">
        <v>27</v>
      </c>
      <c r="C3" s="8"/>
      <c r="D3" s="8"/>
      <c r="E3" s="8"/>
      <c r="F3" s="8"/>
      <c r="G3" s="8"/>
      <c r="H3" s="8"/>
      <c r="I3" s="7"/>
      <c r="K3" s="7"/>
      <c r="L3" s="8" t="s">
        <v>50</v>
      </c>
      <c r="M3" s="8"/>
      <c r="N3" s="8"/>
      <c r="O3" s="8"/>
      <c r="P3" s="8"/>
      <c r="Q3" s="8"/>
      <c r="R3" s="8"/>
      <c r="S3" s="7"/>
      <c r="U3" s="7"/>
      <c r="V3" s="8" t="s">
        <v>51</v>
      </c>
      <c r="W3" s="8"/>
      <c r="X3" s="8"/>
      <c r="Y3" s="8"/>
      <c r="Z3" s="8"/>
      <c r="AA3" s="8"/>
      <c r="AB3" s="8"/>
      <c r="AC3" s="7"/>
    </row>
    <row r="4" spans="1:29" ht="15" customHeight="1">
      <c r="A4" s="7"/>
      <c r="B4" s="8"/>
      <c r="C4" s="8"/>
      <c r="D4" s="8"/>
      <c r="E4" s="8"/>
      <c r="F4" s="8"/>
      <c r="G4" s="8"/>
      <c r="H4" s="8"/>
      <c r="I4" s="7"/>
      <c r="K4" s="7"/>
      <c r="L4" s="8"/>
      <c r="M4" s="8"/>
      <c r="N4" s="8"/>
      <c r="O4" s="8"/>
      <c r="P4" s="8"/>
      <c r="Q4" s="8"/>
      <c r="R4" s="8"/>
      <c r="S4" s="7"/>
      <c r="U4" s="7"/>
      <c r="V4" s="8"/>
      <c r="W4" s="8"/>
      <c r="X4" s="8"/>
      <c r="Y4" s="8"/>
      <c r="Z4" s="8"/>
      <c r="AA4" s="8"/>
      <c r="AB4" s="8"/>
      <c r="AC4" s="7"/>
    </row>
    <row r="5" spans="1:29" ht="15" customHeight="1">
      <c r="A5" s="7"/>
      <c r="B5" s="47" t="s">
        <v>5</v>
      </c>
      <c r="C5" s="50" t="s">
        <v>53</v>
      </c>
      <c r="D5" s="51"/>
      <c r="E5" s="51"/>
      <c r="F5" s="51"/>
      <c r="G5" s="51"/>
      <c r="H5" s="52"/>
      <c r="I5" s="7"/>
      <c r="K5" s="7"/>
      <c r="L5" s="47" t="s">
        <v>54</v>
      </c>
      <c r="M5" s="50" t="s">
        <v>53</v>
      </c>
      <c r="N5" s="51"/>
      <c r="O5" s="51"/>
      <c r="P5" s="51"/>
      <c r="Q5" s="51"/>
      <c r="R5" s="52"/>
      <c r="S5" s="7"/>
      <c r="U5" s="7"/>
      <c r="V5" s="47" t="s">
        <v>54</v>
      </c>
      <c r="W5" s="50" t="s">
        <v>53</v>
      </c>
      <c r="X5" s="51"/>
      <c r="Y5" s="51"/>
      <c r="Z5" s="51"/>
      <c r="AA5" s="51"/>
      <c r="AB5" s="52"/>
      <c r="AC5" s="7"/>
    </row>
    <row r="6" spans="1:29" ht="29.25" customHeight="1">
      <c r="A6" s="7"/>
      <c r="B6" s="48"/>
      <c r="C6" s="9" t="s">
        <v>55</v>
      </c>
      <c r="D6" s="10" t="s">
        <v>6</v>
      </c>
      <c r="E6" s="11" t="s">
        <v>7</v>
      </c>
      <c r="F6" s="12" t="s">
        <v>55</v>
      </c>
      <c r="G6" s="10" t="s">
        <v>6</v>
      </c>
      <c r="H6" s="11" t="s">
        <v>7</v>
      </c>
      <c r="I6" s="7"/>
      <c r="K6" s="7"/>
      <c r="L6" s="48"/>
      <c r="M6" s="9" t="s">
        <v>55</v>
      </c>
      <c r="N6" s="10" t="s">
        <v>6</v>
      </c>
      <c r="O6" s="11" t="s">
        <v>7</v>
      </c>
      <c r="P6" s="12" t="s">
        <v>55</v>
      </c>
      <c r="Q6" s="10" t="s">
        <v>6</v>
      </c>
      <c r="R6" s="11" t="s">
        <v>7</v>
      </c>
      <c r="S6" s="7"/>
      <c r="U6" s="7"/>
      <c r="V6" s="48"/>
      <c r="W6" s="9" t="s">
        <v>55</v>
      </c>
      <c r="X6" s="10" t="s">
        <v>6</v>
      </c>
      <c r="Y6" s="11" t="s">
        <v>7</v>
      </c>
      <c r="Z6" s="12" t="s">
        <v>55</v>
      </c>
      <c r="AA6" s="10" t="s">
        <v>6</v>
      </c>
      <c r="AB6" s="11" t="s">
        <v>7</v>
      </c>
      <c r="AC6" s="7"/>
    </row>
    <row r="7" spans="1:29" ht="15" customHeight="1">
      <c r="A7" s="7"/>
      <c r="B7" s="49"/>
      <c r="C7" s="19"/>
      <c r="D7" s="19" t="s">
        <v>56</v>
      </c>
      <c r="E7" s="20"/>
      <c r="F7" s="13"/>
      <c r="G7" s="19" t="s">
        <v>8</v>
      </c>
      <c r="H7" s="20"/>
      <c r="I7" s="7"/>
      <c r="K7" s="7"/>
      <c r="L7" s="49"/>
      <c r="M7" s="21"/>
      <c r="N7" s="22" t="s">
        <v>71</v>
      </c>
      <c r="O7" s="23"/>
      <c r="P7" s="13"/>
      <c r="Q7" s="19" t="s">
        <v>8</v>
      </c>
      <c r="R7" s="20"/>
      <c r="S7" s="7"/>
      <c r="U7" s="7"/>
      <c r="V7" s="49"/>
      <c r="W7" s="19"/>
      <c r="X7" s="19" t="s">
        <v>72</v>
      </c>
      <c r="Y7" s="20"/>
      <c r="Z7" s="13"/>
      <c r="AA7" s="19" t="s">
        <v>69</v>
      </c>
      <c r="AB7" s="20"/>
      <c r="AC7" s="7"/>
    </row>
    <row r="8" spans="1:29" ht="6.75" customHeight="1">
      <c r="A8" s="7"/>
      <c r="B8" s="14"/>
      <c r="C8" s="6"/>
      <c r="D8" s="6"/>
      <c r="E8" s="6"/>
      <c r="F8" s="2"/>
      <c r="G8" s="2"/>
      <c r="H8" s="3"/>
      <c r="I8" s="7"/>
      <c r="K8" s="7"/>
      <c r="L8" s="14"/>
      <c r="M8" s="6"/>
      <c r="N8" s="6"/>
      <c r="O8" s="6"/>
      <c r="P8" s="2"/>
      <c r="Q8" s="2"/>
      <c r="R8" s="3"/>
      <c r="S8" s="7"/>
      <c r="U8" s="7"/>
      <c r="V8" s="14"/>
      <c r="W8" s="6"/>
      <c r="X8" s="6"/>
      <c r="Y8" s="6"/>
      <c r="Z8" s="24"/>
      <c r="AA8" s="24"/>
      <c r="AB8" s="25"/>
      <c r="AC8" s="7"/>
    </row>
    <row r="9" spans="1:29" ht="15">
      <c r="A9" s="7"/>
      <c r="B9" s="14" t="s">
        <v>28</v>
      </c>
      <c r="C9" s="6">
        <f>SUM(C11:C25)</f>
        <v>10978911872.189493</v>
      </c>
      <c r="D9" s="6">
        <f>SUM(D11:D25)</f>
        <v>6740629134.00301</v>
      </c>
      <c r="E9" s="6">
        <f>SUM(E11:E25)</f>
        <v>4238282738.1864824</v>
      </c>
      <c r="F9" s="2">
        <f>C9/$C$9*100</f>
        <v>100</v>
      </c>
      <c r="G9" s="2">
        <f>D9/$C$9*100</f>
        <v>61.39614938596593</v>
      </c>
      <c r="H9" s="3">
        <f>E9/$C$9*100</f>
        <v>38.603850614034066</v>
      </c>
      <c r="I9" s="7"/>
      <c r="K9" s="7"/>
      <c r="L9" s="14" t="s">
        <v>58</v>
      </c>
      <c r="M9" s="6">
        <f>SUM(M11:M25)</f>
        <v>1531547</v>
      </c>
      <c r="N9" s="6">
        <f>SUM(N11:N25)</f>
        <v>834559.0000000001</v>
      </c>
      <c r="O9" s="6">
        <f>SUM(O11:O25)</f>
        <v>696988</v>
      </c>
      <c r="P9" s="2">
        <f>M9/$C$9*100</f>
        <v>0.013949897930044756</v>
      </c>
      <c r="Q9" s="2">
        <f>N9/$C$9*100</f>
        <v>0.007601472802728368</v>
      </c>
      <c r="R9" s="3">
        <f>O9/$C$9*100</f>
        <v>0.006348425127316389</v>
      </c>
      <c r="S9" s="7"/>
      <c r="U9" s="7"/>
      <c r="V9" s="14" t="s">
        <v>58</v>
      </c>
      <c r="W9" s="6">
        <f>C9/M9</f>
        <v>7168.5112322308705</v>
      </c>
      <c r="X9" s="6">
        <f>D9/N9</f>
        <v>8076.875492329493</v>
      </c>
      <c r="Y9" s="6">
        <f>E9/O9</f>
        <v>6080.854674953489</v>
      </c>
      <c r="Z9" s="2">
        <f>W9/$W$9</f>
        <v>1</v>
      </c>
      <c r="AA9" s="2">
        <f>X9/$W$9</f>
        <v>1.126715887116764</v>
      </c>
      <c r="AB9" s="3">
        <f>Y9/$W$9</f>
        <v>0.8482730204303665</v>
      </c>
      <c r="AC9" s="7"/>
    </row>
    <row r="10" spans="1:29" ht="6.75" customHeight="1">
      <c r="A10" s="7"/>
      <c r="B10" s="14"/>
      <c r="C10" s="6"/>
      <c r="D10" s="6"/>
      <c r="E10" s="6"/>
      <c r="F10" s="2"/>
      <c r="G10" s="2"/>
      <c r="H10" s="3"/>
      <c r="I10" s="7"/>
      <c r="K10" s="7"/>
      <c r="L10" s="14"/>
      <c r="M10" s="6"/>
      <c r="N10" s="6"/>
      <c r="O10" s="6"/>
      <c r="P10" s="2"/>
      <c r="Q10" s="2"/>
      <c r="R10" s="3"/>
      <c r="S10" s="7"/>
      <c r="U10" s="7"/>
      <c r="V10" s="14"/>
      <c r="W10" s="6"/>
      <c r="X10" s="6"/>
      <c r="Y10" s="6"/>
      <c r="Z10" s="2"/>
      <c r="AA10" s="2"/>
      <c r="AB10" s="3"/>
      <c r="AC10" s="7"/>
    </row>
    <row r="11" spans="1:29" ht="15">
      <c r="A11" s="7"/>
      <c r="B11" s="14" t="s">
        <v>9</v>
      </c>
      <c r="C11" s="6">
        <f>D11+E11</f>
        <v>1543340520.95549</v>
      </c>
      <c r="D11" s="6">
        <v>309827511.0819997</v>
      </c>
      <c r="E11" s="6">
        <v>1233513009.8734903</v>
      </c>
      <c r="F11" s="2">
        <f aca="true" t="shared" si="0" ref="F11:H25">C11/$C$9*100</f>
        <v>14.057317691609326</v>
      </c>
      <c r="G11" s="2">
        <f t="shared" si="0"/>
        <v>2.8220238461592797</v>
      </c>
      <c r="H11" s="3">
        <f t="shared" si="0"/>
        <v>11.235293845450043</v>
      </c>
      <c r="I11" s="7"/>
      <c r="K11" s="7"/>
      <c r="L11" s="14" t="s">
        <v>9</v>
      </c>
      <c r="M11" s="6">
        <f>N11+O11</f>
        <v>219756</v>
      </c>
      <c r="N11" s="6">
        <v>53018</v>
      </c>
      <c r="O11" s="6">
        <v>166738</v>
      </c>
      <c r="P11" s="2">
        <f aca="true" t="shared" si="1" ref="P11:R25">M11/$C$9*100</f>
        <v>0.002001619127271259</v>
      </c>
      <c r="Q11" s="2">
        <f t="shared" si="1"/>
        <v>0.0004829076015656802</v>
      </c>
      <c r="R11" s="3">
        <f t="shared" si="1"/>
        <v>0.001518711525705579</v>
      </c>
      <c r="S11" s="7"/>
      <c r="U11" s="7"/>
      <c r="V11" s="14" t="s">
        <v>9</v>
      </c>
      <c r="W11" s="6">
        <f aca="true" t="shared" si="2" ref="W11:Y25">C11/M11</f>
        <v>7022.973302005361</v>
      </c>
      <c r="X11" s="6">
        <f>D11/N11</f>
        <v>5843.817403183819</v>
      </c>
      <c r="Y11" s="6">
        <f aca="true" t="shared" si="3" ref="Y11:Y25">E11/O11</f>
        <v>7397.911753010653</v>
      </c>
      <c r="Z11" s="2">
        <f aca="true" t="shared" si="4" ref="Z11:AB25">W11/$W$9</f>
        <v>0.9796976072840416</v>
      </c>
      <c r="AA11" s="2">
        <f t="shared" si="4"/>
        <v>0.8152065629623347</v>
      </c>
      <c r="AB11" s="3">
        <f t="shared" si="4"/>
        <v>1.0320011384997707</v>
      </c>
      <c r="AC11" s="7"/>
    </row>
    <row r="12" spans="1:29" ht="15">
      <c r="A12" s="7"/>
      <c r="B12" s="14">
        <v>2</v>
      </c>
      <c r="C12" s="6">
        <f>D12+E12</f>
        <v>1482465628.2032003</v>
      </c>
      <c r="D12" s="6">
        <v>545349642.2192069</v>
      </c>
      <c r="E12" s="6">
        <v>937115985.9839933</v>
      </c>
      <c r="F12" s="2">
        <f t="shared" si="0"/>
        <v>13.502846597743536</v>
      </c>
      <c r="G12" s="2">
        <f t="shared" si="0"/>
        <v>4.967246741460995</v>
      </c>
      <c r="H12" s="3">
        <f t="shared" si="0"/>
        <v>8.535599856282541</v>
      </c>
      <c r="I12" s="7"/>
      <c r="K12" s="7"/>
      <c r="L12" s="14">
        <v>2</v>
      </c>
      <c r="M12" s="6">
        <f>N12+O12</f>
        <v>349906</v>
      </c>
      <c r="N12" s="6">
        <v>131168</v>
      </c>
      <c r="O12" s="6">
        <v>218738</v>
      </c>
      <c r="P12" s="2">
        <f t="shared" si="1"/>
        <v>0.0031870735831876136</v>
      </c>
      <c r="Q12" s="2">
        <f t="shared" si="1"/>
        <v>0.0011947267773617855</v>
      </c>
      <c r="R12" s="3">
        <f t="shared" si="1"/>
        <v>0.0019923468058258282</v>
      </c>
      <c r="S12" s="7"/>
      <c r="U12" s="7"/>
      <c r="V12" s="14">
        <v>2</v>
      </c>
      <c r="W12" s="6">
        <f>C12/M12</f>
        <v>4236.75395164187</v>
      </c>
      <c r="X12" s="6">
        <f t="shared" si="2"/>
        <v>4157.64242970242</v>
      </c>
      <c r="Y12" s="6">
        <f t="shared" si="3"/>
        <v>4284.19381170164</v>
      </c>
      <c r="Z12" s="2">
        <f t="shared" si="4"/>
        <v>0.5910228518011786</v>
      </c>
      <c r="AA12" s="2">
        <f t="shared" si="4"/>
        <v>0.5799868752397203</v>
      </c>
      <c r="AB12" s="3">
        <f t="shared" si="4"/>
        <v>0.5976406638576726</v>
      </c>
      <c r="AC12" s="7"/>
    </row>
    <row r="13" spans="1:29" ht="15">
      <c r="A13" s="7"/>
      <c r="B13" s="14">
        <v>3</v>
      </c>
      <c r="C13" s="6">
        <f>D13+E13</f>
        <v>499678726.8210001</v>
      </c>
      <c r="D13" s="6">
        <v>203513536.9510005</v>
      </c>
      <c r="E13" s="6">
        <v>296165189.8699996</v>
      </c>
      <c r="F13" s="2">
        <f t="shared" si="0"/>
        <v>4.551259110538344</v>
      </c>
      <c r="G13" s="2">
        <f t="shared" si="0"/>
        <v>1.8536767515778811</v>
      </c>
      <c r="H13" s="3">
        <f t="shared" si="0"/>
        <v>2.697582358960462</v>
      </c>
      <c r="I13" s="7"/>
      <c r="K13" s="7"/>
      <c r="L13" s="14">
        <v>3</v>
      </c>
      <c r="M13" s="6">
        <f>N13+O13</f>
        <v>137169</v>
      </c>
      <c r="N13" s="6">
        <v>56724</v>
      </c>
      <c r="O13" s="6">
        <v>80445</v>
      </c>
      <c r="P13" s="2">
        <f t="shared" si="1"/>
        <v>0.0012493861103618164</v>
      </c>
      <c r="Q13" s="2">
        <f t="shared" si="1"/>
        <v>0.0005166632236450195</v>
      </c>
      <c r="R13" s="3">
        <f t="shared" si="1"/>
        <v>0.0007327228867167971</v>
      </c>
      <c r="S13" s="7"/>
      <c r="U13" s="7"/>
      <c r="V13" s="14">
        <v>3</v>
      </c>
      <c r="W13" s="6">
        <f t="shared" si="2"/>
        <v>3642.796308356845</v>
      </c>
      <c r="X13" s="6">
        <f t="shared" si="2"/>
        <v>3587.785363355908</v>
      </c>
      <c r="Y13" s="6">
        <f t="shared" si="3"/>
        <v>3681.5860509664935</v>
      </c>
      <c r="Z13" s="2">
        <f t="shared" si="4"/>
        <v>0.5081663668152183</v>
      </c>
      <c r="AA13" s="2">
        <f t="shared" si="4"/>
        <v>0.5004923961372345</v>
      </c>
      <c r="AB13" s="3">
        <f t="shared" si="4"/>
        <v>0.5135774963165913</v>
      </c>
      <c r="AC13" s="7"/>
    </row>
    <row r="14" spans="1:29" ht="15">
      <c r="A14" s="7"/>
      <c r="B14" s="14">
        <v>4</v>
      </c>
      <c r="C14" s="6">
        <f aca="true" t="shared" si="5" ref="C14:C25">D14+E14</f>
        <v>298058524.5939996</v>
      </c>
      <c r="D14" s="6">
        <v>141264195.59099972</v>
      </c>
      <c r="E14" s="6">
        <v>156794329.00299987</v>
      </c>
      <c r="F14" s="2">
        <f t="shared" si="0"/>
        <v>2.714827553621292</v>
      </c>
      <c r="G14" s="2">
        <f t="shared" si="0"/>
        <v>1.2866866701866313</v>
      </c>
      <c r="H14" s="3">
        <f t="shared" si="0"/>
        <v>1.4281408834346607</v>
      </c>
      <c r="I14" s="7"/>
      <c r="K14" s="7"/>
      <c r="L14" s="14">
        <v>4</v>
      </c>
      <c r="M14" s="6">
        <f aca="true" t="shared" si="6" ref="M14:M25">N14+O14</f>
        <v>81300</v>
      </c>
      <c r="N14" s="6">
        <v>38968</v>
      </c>
      <c r="O14" s="6">
        <v>42332</v>
      </c>
      <c r="P14" s="2">
        <f t="shared" si="1"/>
        <v>0.0007405105437264665</v>
      </c>
      <c r="Q14" s="2">
        <f t="shared" si="1"/>
        <v>0.0003549349922254975</v>
      </c>
      <c r="R14" s="3">
        <f t="shared" si="1"/>
        <v>0.000385575551500969</v>
      </c>
      <c r="S14" s="7"/>
      <c r="U14" s="7"/>
      <c r="V14" s="14">
        <v>4</v>
      </c>
      <c r="W14" s="6">
        <f t="shared" si="2"/>
        <v>3666.156514071336</v>
      </c>
      <c r="X14" s="6">
        <f t="shared" si="2"/>
        <v>3625.1333296807566</v>
      </c>
      <c r="Y14" s="6">
        <f t="shared" si="3"/>
        <v>3703.919706203342</v>
      </c>
      <c r="Z14" s="2">
        <f t="shared" si="4"/>
        <v>0.5114250916686383</v>
      </c>
      <c r="AA14" s="2">
        <f t="shared" si="4"/>
        <v>0.5057023993184984</v>
      </c>
      <c r="AB14" s="3">
        <f t="shared" si="4"/>
        <v>0.5166930184261798</v>
      </c>
      <c r="AC14" s="7"/>
    </row>
    <row r="15" spans="1:29" ht="15">
      <c r="A15" s="7"/>
      <c r="B15" s="14" t="s">
        <v>39</v>
      </c>
      <c r="C15" s="6">
        <f t="shared" si="5"/>
        <v>199152104.78999972</v>
      </c>
      <c r="D15" s="6">
        <v>113311007.0169998</v>
      </c>
      <c r="E15" s="6">
        <v>85841097.77299993</v>
      </c>
      <c r="F15" s="2">
        <f t="shared" si="0"/>
        <v>1.8139512103605526</v>
      </c>
      <c r="G15" s="2">
        <f t="shared" si="0"/>
        <v>1.0320786644077735</v>
      </c>
      <c r="H15" s="3">
        <f t="shared" si="0"/>
        <v>0.7818725459527793</v>
      </c>
      <c r="I15" s="7"/>
      <c r="K15" s="7"/>
      <c r="L15" s="14" t="s">
        <v>59</v>
      </c>
      <c r="M15" s="6">
        <f t="shared" si="6"/>
        <v>51420</v>
      </c>
      <c r="N15" s="6">
        <v>27085</v>
      </c>
      <c r="O15" s="6">
        <v>24335</v>
      </c>
      <c r="P15" s="2">
        <f t="shared" si="1"/>
        <v>0.00046835242507275407</v>
      </c>
      <c r="Q15" s="2">
        <f t="shared" si="1"/>
        <v>0.00024670022234724904</v>
      </c>
      <c r="R15" s="3">
        <f t="shared" si="1"/>
        <v>0.00022165220272550508</v>
      </c>
      <c r="S15" s="7"/>
      <c r="U15" s="7"/>
      <c r="V15" s="14" t="s">
        <v>59</v>
      </c>
      <c r="W15" s="6">
        <f t="shared" si="2"/>
        <v>3873.0475455075793</v>
      </c>
      <c r="X15" s="6">
        <f t="shared" si="2"/>
        <v>4183.533580099679</v>
      </c>
      <c r="Y15" s="6">
        <f t="shared" si="3"/>
        <v>3527.4747389767795</v>
      </c>
      <c r="Z15" s="2">
        <f t="shared" si="4"/>
        <v>0.540286179380411</v>
      </c>
      <c r="AA15" s="2">
        <f t="shared" si="4"/>
        <v>0.5835986642930524</v>
      </c>
      <c r="AB15" s="3">
        <f t="shared" si="4"/>
        <v>0.4920791255953734</v>
      </c>
      <c r="AC15" s="7"/>
    </row>
    <row r="16" spans="1:29" ht="15">
      <c r="A16" s="7"/>
      <c r="B16" s="14" t="s">
        <v>40</v>
      </c>
      <c r="C16" s="6">
        <f>D16+E16</f>
        <v>153326999.43700007</v>
      </c>
      <c r="D16" s="6">
        <v>90030486.43700013</v>
      </c>
      <c r="E16" s="6">
        <v>63296512.99999995</v>
      </c>
      <c r="F16" s="2">
        <f t="shared" si="0"/>
        <v>1.3965591601604002</v>
      </c>
      <c r="G16" s="2">
        <f t="shared" si="0"/>
        <v>0.8200310512105933</v>
      </c>
      <c r="H16" s="3">
        <f t="shared" si="0"/>
        <v>0.5765281089498071</v>
      </c>
      <c r="I16" s="7"/>
      <c r="K16" s="7"/>
      <c r="L16" s="14" t="s">
        <v>60</v>
      </c>
      <c r="M16" s="6">
        <f t="shared" si="6"/>
        <v>36882</v>
      </c>
      <c r="N16" s="6">
        <v>20814</v>
      </c>
      <c r="O16" s="6">
        <v>16068</v>
      </c>
      <c r="P16" s="2">
        <f t="shared" si="1"/>
        <v>0.00033593493079605826</v>
      </c>
      <c r="Q16" s="2">
        <f t="shared" si="1"/>
        <v>0.00018958162923890127</v>
      </c>
      <c r="R16" s="3">
        <f t="shared" si="1"/>
        <v>0.000146353301557157</v>
      </c>
      <c r="S16" s="7"/>
      <c r="U16" s="7"/>
      <c r="V16" s="14" t="s">
        <v>60</v>
      </c>
      <c r="W16" s="6">
        <f t="shared" si="2"/>
        <v>4157.231154411368</v>
      </c>
      <c r="X16" s="6">
        <f t="shared" si="2"/>
        <v>4325.477391995778</v>
      </c>
      <c r="Y16" s="6">
        <f t="shared" si="2"/>
        <v>3939.290079661436</v>
      </c>
      <c r="Z16" s="2">
        <f t="shared" si="4"/>
        <v>0.5799295027564071</v>
      </c>
      <c r="AA16" s="2">
        <f t="shared" si="4"/>
        <v>0.6033996811705729</v>
      </c>
      <c r="AB16" s="3">
        <f t="shared" si="4"/>
        <v>0.549526945281149</v>
      </c>
      <c r="AC16" s="7"/>
    </row>
    <row r="17" spans="1:29" ht="15">
      <c r="A17" s="7"/>
      <c r="B17" s="14" t="s">
        <v>41</v>
      </c>
      <c r="C17" s="6">
        <f>D17+E17</f>
        <v>112908266.92699975</v>
      </c>
      <c r="D17" s="6">
        <v>73126107.58799975</v>
      </c>
      <c r="E17" s="6">
        <v>39782159.338999994</v>
      </c>
      <c r="F17" s="2">
        <f t="shared" si="0"/>
        <v>1.0284103583434883</v>
      </c>
      <c r="G17" s="2">
        <f t="shared" si="0"/>
        <v>0.6660597009912642</v>
      </c>
      <c r="H17" s="3">
        <f t="shared" si="0"/>
        <v>0.36235065735222405</v>
      </c>
      <c r="I17" s="7"/>
      <c r="K17" s="7"/>
      <c r="L17" s="14" t="s">
        <v>61</v>
      </c>
      <c r="M17" s="6">
        <f t="shared" si="6"/>
        <v>26656</v>
      </c>
      <c r="N17" s="6">
        <v>16590</v>
      </c>
      <c r="O17" s="6">
        <v>10066</v>
      </c>
      <c r="P17" s="2">
        <f t="shared" si="1"/>
        <v>0.00024279273128625698</v>
      </c>
      <c r="Q17" s="2">
        <f t="shared" si="1"/>
        <v>0.00015110787109990257</v>
      </c>
      <c r="R17" s="3">
        <f t="shared" si="1"/>
        <v>9.16848601863544E-05</v>
      </c>
      <c r="S17" s="7"/>
      <c r="U17" s="7"/>
      <c r="V17" s="14" t="s">
        <v>61</v>
      </c>
      <c r="W17" s="6">
        <f t="shared" si="2"/>
        <v>4235.754311487085</v>
      </c>
      <c r="X17" s="6">
        <f t="shared" si="2"/>
        <v>4407.842530922227</v>
      </c>
      <c r="Y17" s="6">
        <f t="shared" si="2"/>
        <v>3952.131863600238</v>
      </c>
      <c r="Z17" s="2">
        <f t="shared" si="4"/>
        <v>0.5908834030199184</v>
      </c>
      <c r="AA17" s="2">
        <f t="shared" si="4"/>
        <v>0.6148895339807521</v>
      </c>
      <c r="AB17" s="3">
        <f t="shared" si="4"/>
        <v>0.5513183610330088</v>
      </c>
      <c r="AC17" s="7"/>
    </row>
    <row r="18" spans="1:29" ht="15">
      <c r="A18" s="7"/>
      <c r="B18" s="14" t="s">
        <v>42</v>
      </c>
      <c r="C18" s="6">
        <f t="shared" si="5"/>
        <v>97639318.18599997</v>
      </c>
      <c r="D18" s="6">
        <v>55867537.444000006</v>
      </c>
      <c r="E18" s="6">
        <v>41771780.74199997</v>
      </c>
      <c r="F18" s="2">
        <f t="shared" si="0"/>
        <v>0.8893351119187739</v>
      </c>
      <c r="G18" s="2">
        <f t="shared" si="0"/>
        <v>0.508862245133028</v>
      </c>
      <c r="H18" s="3">
        <f t="shared" si="0"/>
        <v>0.3804728667857459</v>
      </c>
      <c r="I18" s="7"/>
      <c r="K18" s="7"/>
      <c r="L18" s="14" t="s">
        <v>62</v>
      </c>
      <c r="M18" s="6">
        <f t="shared" si="6"/>
        <v>20584</v>
      </c>
      <c r="N18" s="6">
        <v>13296</v>
      </c>
      <c r="O18" s="6">
        <v>7288</v>
      </c>
      <c r="P18" s="2">
        <f t="shared" si="1"/>
        <v>0.00018748670396144635</v>
      </c>
      <c r="Q18" s="2">
        <f t="shared" si="1"/>
        <v>0.00012110489777843911</v>
      </c>
      <c r="R18" s="3">
        <f t="shared" si="1"/>
        <v>6.638180618300723E-05</v>
      </c>
      <c r="S18" s="7"/>
      <c r="U18" s="7"/>
      <c r="V18" s="14" t="s">
        <v>62</v>
      </c>
      <c r="W18" s="6">
        <f t="shared" si="2"/>
        <v>4743.45696589584</v>
      </c>
      <c r="X18" s="6">
        <f t="shared" si="2"/>
        <v>4201.830433513839</v>
      </c>
      <c r="Y18" s="6">
        <f t="shared" si="2"/>
        <v>5731.583526619095</v>
      </c>
      <c r="Z18" s="2">
        <f t="shared" si="4"/>
        <v>0.6617074050980676</v>
      </c>
      <c r="AA18" s="2">
        <f t="shared" si="4"/>
        <v>0.5861510566687376</v>
      </c>
      <c r="AB18" s="3">
        <f t="shared" si="4"/>
        <v>0.7995500517386234</v>
      </c>
      <c r="AC18" s="7"/>
    </row>
    <row r="19" spans="1:29" ht="15">
      <c r="A19" s="7"/>
      <c r="B19" s="14" t="s">
        <v>43</v>
      </c>
      <c r="C19" s="6">
        <f t="shared" si="5"/>
        <v>57167065.25799996</v>
      </c>
      <c r="D19" s="6">
        <v>32291177.16799998</v>
      </c>
      <c r="E19" s="6">
        <v>24875888.08999998</v>
      </c>
      <c r="F19" s="2">
        <f t="shared" si="0"/>
        <v>0.5206988262908726</v>
      </c>
      <c r="G19" s="2">
        <f t="shared" si="0"/>
        <v>0.29412001429573587</v>
      </c>
      <c r="H19" s="3">
        <f t="shared" si="0"/>
        <v>0.22657881199513677</v>
      </c>
      <c r="I19" s="7"/>
      <c r="K19" s="7"/>
      <c r="L19" s="14" t="s">
        <v>63</v>
      </c>
      <c r="M19" s="6">
        <f t="shared" si="6"/>
        <v>16461</v>
      </c>
      <c r="N19" s="6">
        <v>11052</v>
      </c>
      <c r="O19" s="6">
        <v>5409</v>
      </c>
      <c r="P19" s="2">
        <f t="shared" si="1"/>
        <v>0.0001499328912703735</v>
      </c>
      <c r="Q19" s="2">
        <f t="shared" si="1"/>
        <v>0.00010066571376709603</v>
      </c>
      <c r="R19" s="3">
        <f t="shared" si="1"/>
        <v>4.9267177503277465E-05</v>
      </c>
      <c r="S19" s="7"/>
      <c r="U19" s="7"/>
      <c r="V19" s="14" t="s">
        <v>63</v>
      </c>
      <c r="W19" s="6">
        <f t="shared" si="2"/>
        <v>3472.8792453678366</v>
      </c>
      <c r="X19" s="6">
        <f t="shared" si="2"/>
        <v>2921.7496532754235</v>
      </c>
      <c r="Y19" s="6">
        <f t="shared" si="2"/>
        <v>4598.980974302086</v>
      </c>
      <c r="Z19" s="2">
        <f t="shared" si="4"/>
        <v>0.48446310996252173</v>
      </c>
      <c r="AA19" s="2">
        <f t="shared" si="4"/>
        <v>0.4075810944033581</v>
      </c>
      <c r="AB19" s="3">
        <f t="shared" si="4"/>
        <v>0.6415531517373189</v>
      </c>
      <c r="AC19" s="7"/>
    </row>
    <row r="20" spans="1:29" ht="15">
      <c r="A20" s="7"/>
      <c r="B20" s="14" t="s">
        <v>0</v>
      </c>
      <c r="C20" s="6">
        <f t="shared" si="5"/>
        <v>469969275.69580114</v>
      </c>
      <c r="D20" s="6">
        <v>329557472.79580104</v>
      </c>
      <c r="E20" s="6">
        <v>140411802.90000013</v>
      </c>
      <c r="F20" s="2">
        <f t="shared" si="0"/>
        <v>4.280654414270988</v>
      </c>
      <c r="G20" s="2">
        <f t="shared" si="0"/>
        <v>3.001731652756935</v>
      </c>
      <c r="H20" s="3">
        <f t="shared" si="0"/>
        <v>1.2789227615140535</v>
      </c>
      <c r="I20" s="7"/>
      <c r="K20" s="7"/>
      <c r="L20" s="14" t="s">
        <v>0</v>
      </c>
      <c r="M20" s="6">
        <f t="shared" si="6"/>
        <v>90417</v>
      </c>
      <c r="N20" s="6">
        <v>66680.99999999997</v>
      </c>
      <c r="O20" s="6">
        <v>23736.000000000022</v>
      </c>
      <c r="P20" s="2">
        <f t="shared" si="1"/>
        <v>0.0008235515600506263</v>
      </c>
      <c r="Q20" s="2">
        <f t="shared" si="1"/>
        <v>0.0006073552714172754</v>
      </c>
      <c r="R20" s="3">
        <f t="shared" si="1"/>
        <v>0.00021619628863335088</v>
      </c>
      <c r="S20" s="7"/>
      <c r="U20" s="7"/>
      <c r="V20" s="14" t="s">
        <v>0</v>
      </c>
      <c r="W20" s="6">
        <f t="shared" si="2"/>
        <v>5197.797711667066</v>
      </c>
      <c r="X20" s="6">
        <f t="shared" si="2"/>
        <v>4942.299497545046</v>
      </c>
      <c r="Y20" s="6">
        <f t="shared" si="3"/>
        <v>5915.5629802831145</v>
      </c>
      <c r="Z20" s="2">
        <f t="shared" si="4"/>
        <v>0.7250874753877578</v>
      </c>
      <c r="AA20" s="2">
        <f t="shared" si="4"/>
        <v>0.6894457353046487</v>
      </c>
      <c r="AB20" s="3">
        <f t="shared" si="4"/>
        <v>0.825214997737008</v>
      </c>
      <c r="AC20" s="7"/>
    </row>
    <row r="21" spans="1:29" ht="15">
      <c r="A21" s="7"/>
      <c r="B21" s="14" t="s">
        <v>1</v>
      </c>
      <c r="C21" s="6">
        <f t="shared" si="5"/>
        <v>638646201.676002</v>
      </c>
      <c r="D21" s="6">
        <v>551515101.754002</v>
      </c>
      <c r="E21" s="6">
        <v>87131099.92199999</v>
      </c>
      <c r="F21" s="2">
        <f t="shared" si="0"/>
        <v>5.817026396702815</v>
      </c>
      <c r="G21" s="2">
        <f t="shared" si="0"/>
        <v>5.023404032880855</v>
      </c>
      <c r="H21" s="3">
        <f t="shared" si="0"/>
        <v>0.7936223638219595</v>
      </c>
      <c r="I21" s="7"/>
      <c r="K21" s="7"/>
      <c r="L21" s="14" t="s">
        <v>1</v>
      </c>
      <c r="M21" s="6">
        <f t="shared" si="6"/>
        <v>76732.00000000006</v>
      </c>
      <c r="N21" s="6">
        <v>59836.000000000065</v>
      </c>
      <c r="O21" s="6">
        <v>16895.999999999996</v>
      </c>
      <c r="P21" s="2">
        <f t="shared" si="1"/>
        <v>0.0006989035060420575</v>
      </c>
      <c r="Q21" s="2">
        <f t="shared" si="1"/>
        <v>0.0005450084734860628</v>
      </c>
      <c r="R21" s="3">
        <f t="shared" si="1"/>
        <v>0.00015389503255599477</v>
      </c>
      <c r="S21" s="7"/>
      <c r="U21" s="7"/>
      <c r="V21" s="14" t="s">
        <v>1</v>
      </c>
      <c r="W21" s="6">
        <f t="shared" si="2"/>
        <v>8323.075140436866</v>
      </c>
      <c r="X21" s="6">
        <f t="shared" si="2"/>
        <v>9217.111801490764</v>
      </c>
      <c r="Y21" s="6">
        <f t="shared" si="3"/>
        <v>5156.906955610796</v>
      </c>
      <c r="Z21" s="2">
        <f t="shared" si="4"/>
        <v>1.161060486731872</v>
      </c>
      <c r="AA21" s="2">
        <f t="shared" si="4"/>
        <v>1.285777688406071</v>
      </c>
      <c r="AB21" s="3">
        <f t="shared" si="4"/>
        <v>0.7193832566550845</v>
      </c>
      <c r="AC21" s="7"/>
    </row>
    <row r="22" spans="1:29" ht="15">
      <c r="A22" s="7"/>
      <c r="B22" s="14" t="s">
        <v>2</v>
      </c>
      <c r="C22" s="6">
        <f t="shared" si="5"/>
        <v>348212857.3159999</v>
      </c>
      <c r="D22" s="6">
        <v>264625349.8659999</v>
      </c>
      <c r="E22" s="6">
        <v>83587507.45000003</v>
      </c>
      <c r="F22" s="2">
        <f t="shared" si="0"/>
        <v>3.171651811852615</v>
      </c>
      <c r="G22" s="2">
        <f t="shared" si="0"/>
        <v>2.4103058021288812</v>
      </c>
      <c r="H22" s="3">
        <f t="shared" si="0"/>
        <v>0.7613460097237342</v>
      </c>
      <c r="I22" s="7"/>
      <c r="K22" s="7"/>
      <c r="L22" s="14" t="s">
        <v>2</v>
      </c>
      <c r="M22" s="6">
        <f t="shared" si="6"/>
        <v>40654.000000000015</v>
      </c>
      <c r="N22" s="6">
        <v>32374.000000000015</v>
      </c>
      <c r="O22" s="6">
        <v>8280.000000000004</v>
      </c>
      <c r="P22" s="2">
        <f t="shared" si="1"/>
        <v>0.00037029170534631957</v>
      </c>
      <c r="Q22" s="2">
        <f t="shared" si="1"/>
        <v>0.0002948743953579414</v>
      </c>
      <c r="R22" s="3">
        <f t="shared" si="1"/>
        <v>7.541730998837817E-05</v>
      </c>
      <c r="S22" s="7"/>
      <c r="U22" s="7"/>
      <c r="V22" s="14" t="s">
        <v>2</v>
      </c>
      <c r="W22" s="6">
        <f t="shared" si="2"/>
        <v>8565.279119299448</v>
      </c>
      <c r="X22" s="6">
        <f t="shared" si="2"/>
        <v>8174.008459442756</v>
      </c>
      <c r="Y22" s="6">
        <f t="shared" si="3"/>
        <v>10095.109595410628</v>
      </c>
      <c r="Z22" s="2">
        <f t="shared" si="4"/>
        <v>1.1948476945657094</v>
      </c>
      <c r="AA22" s="2">
        <f t="shared" si="4"/>
        <v>1.1402658368854883</v>
      </c>
      <c r="AB22" s="3">
        <f t="shared" si="4"/>
        <v>1.4082574844859366</v>
      </c>
      <c r="AC22" s="7"/>
    </row>
    <row r="23" spans="1:29" ht="15">
      <c r="A23" s="7"/>
      <c r="B23" s="14" t="s">
        <v>3</v>
      </c>
      <c r="C23" s="6">
        <f t="shared" si="5"/>
        <v>1020842878.54</v>
      </c>
      <c r="D23" s="6">
        <v>945878353.03</v>
      </c>
      <c r="E23" s="6">
        <v>74964525.50999999</v>
      </c>
      <c r="F23" s="2">
        <f t="shared" si="0"/>
        <v>9.298215437231816</v>
      </c>
      <c r="G23" s="2">
        <f t="shared" si="0"/>
        <v>8.615410744173921</v>
      </c>
      <c r="H23" s="3">
        <f t="shared" si="0"/>
        <v>0.6828046930578926</v>
      </c>
      <c r="I23" s="7"/>
      <c r="K23" s="7"/>
      <c r="L23" s="14" t="s">
        <v>3</v>
      </c>
      <c r="M23" s="6">
        <f t="shared" si="6"/>
        <v>80584.99999999997</v>
      </c>
      <c r="N23" s="6">
        <v>65797.99999999997</v>
      </c>
      <c r="O23" s="6">
        <v>14786.999999999998</v>
      </c>
      <c r="P23" s="2">
        <f t="shared" si="1"/>
        <v>0.0007339980586248128</v>
      </c>
      <c r="Q23" s="2">
        <f t="shared" si="1"/>
        <v>0.0005993125800260027</v>
      </c>
      <c r="R23" s="3">
        <f t="shared" si="1"/>
        <v>0.00013468547859881008</v>
      </c>
      <c r="S23" s="7"/>
      <c r="U23" s="7"/>
      <c r="V23" s="14" t="s">
        <v>3</v>
      </c>
      <c r="W23" s="6">
        <f t="shared" si="2"/>
        <v>12667.901948749772</v>
      </c>
      <c r="X23" s="6">
        <f t="shared" si="2"/>
        <v>14375.4879028238</v>
      </c>
      <c r="Y23" s="6">
        <f t="shared" si="3"/>
        <v>5069.623690403733</v>
      </c>
      <c r="Z23" s="2">
        <f t="shared" si="4"/>
        <v>1.7671593917287436</v>
      </c>
      <c r="AA23" s="2">
        <f t="shared" si="4"/>
        <v>2.0053658893898514</v>
      </c>
      <c r="AB23" s="3">
        <f t="shared" si="4"/>
        <v>0.7072073302486889</v>
      </c>
      <c r="AC23" s="7"/>
    </row>
    <row r="24" spans="1:29" ht="15">
      <c r="A24" s="7"/>
      <c r="B24" s="14" t="s">
        <v>4</v>
      </c>
      <c r="C24" s="6">
        <f t="shared" si="5"/>
        <v>1176996971.6400006</v>
      </c>
      <c r="D24" s="6">
        <v>1113095754.7300005</v>
      </c>
      <c r="E24" s="6">
        <v>63901216.91</v>
      </c>
      <c r="F24" s="2">
        <f t="shared" si="0"/>
        <v>10.720524814680706</v>
      </c>
      <c r="G24" s="2">
        <f t="shared" si="0"/>
        <v>10.138488838311615</v>
      </c>
      <c r="H24" s="3">
        <f t="shared" si="0"/>
        <v>0.5820359763690895</v>
      </c>
      <c r="I24" s="7"/>
      <c r="K24" s="7"/>
      <c r="L24" s="14" t="s">
        <v>4</v>
      </c>
      <c r="M24" s="6">
        <f t="shared" si="6"/>
        <v>69554.99999999999</v>
      </c>
      <c r="N24" s="6">
        <v>62429.999999999985</v>
      </c>
      <c r="O24" s="6">
        <v>7125</v>
      </c>
      <c r="P24" s="2">
        <f t="shared" si="1"/>
        <v>0.0006335327290146909</v>
      </c>
      <c r="Q24" s="2">
        <f t="shared" si="1"/>
        <v>0.0005686355872674452</v>
      </c>
      <c r="R24" s="3">
        <f t="shared" si="1"/>
        <v>6.489714174724568E-05</v>
      </c>
      <c r="S24" s="7"/>
      <c r="U24" s="7"/>
      <c r="V24" s="14" t="s">
        <v>4</v>
      </c>
      <c r="W24" s="6">
        <f t="shared" si="2"/>
        <v>16921.816859176204</v>
      </c>
      <c r="X24" s="6">
        <f t="shared" si="2"/>
        <v>17829.501116930976</v>
      </c>
      <c r="Y24" s="6">
        <f t="shared" si="3"/>
        <v>8968.591847017544</v>
      </c>
      <c r="Z24" s="2">
        <f t="shared" si="4"/>
        <v>2.3605761797641858</v>
      </c>
      <c r="AA24" s="2">
        <f t="shared" si="4"/>
        <v>2.487197207248061</v>
      </c>
      <c r="AB24" s="3">
        <f t="shared" si="4"/>
        <v>1.251109408421263</v>
      </c>
      <c r="AC24" s="7"/>
    </row>
    <row r="25" spans="1:29" ht="15">
      <c r="A25" s="7"/>
      <c r="B25" s="14" t="s">
        <v>44</v>
      </c>
      <c r="C25" s="6">
        <f t="shared" si="5"/>
        <v>2880506532.15</v>
      </c>
      <c r="D25" s="6">
        <v>1971375900.3300004</v>
      </c>
      <c r="E25" s="6">
        <v>909130631.8199997</v>
      </c>
      <c r="F25" s="2">
        <f t="shared" si="0"/>
        <v>26.236721504674478</v>
      </c>
      <c r="G25" s="2">
        <f t="shared" si="0"/>
        <v>17.95602263029054</v>
      </c>
      <c r="H25" s="3">
        <f t="shared" si="0"/>
        <v>8.280698874383937</v>
      </c>
      <c r="I25" s="7"/>
      <c r="K25" s="7"/>
      <c r="L25" s="14" t="s">
        <v>64</v>
      </c>
      <c r="M25" s="6">
        <f t="shared" si="6"/>
        <v>233470</v>
      </c>
      <c r="N25" s="6">
        <v>178725</v>
      </c>
      <c r="O25" s="6">
        <v>54744.99999999999</v>
      </c>
      <c r="P25" s="2">
        <f t="shared" si="1"/>
        <v>0.0021265313240322035</v>
      </c>
      <c r="Q25" s="2">
        <f t="shared" si="1"/>
        <v>0.0016278935661440679</v>
      </c>
      <c r="R25" s="3">
        <f t="shared" si="1"/>
        <v>0.0004986377578881354</v>
      </c>
      <c r="S25" s="7"/>
      <c r="U25" s="7"/>
      <c r="V25" s="14" t="s">
        <v>64</v>
      </c>
      <c r="W25" s="6">
        <f t="shared" si="2"/>
        <v>12337.801568295712</v>
      </c>
      <c r="X25" s="6">
        <f t="shared" si="2"/>
        <v>11030.219053462024</v>
      </c>
      <c r="Y25" s="6">
        <f t="shared" si="3"/>
        <v>16606.64228367887</v>
      </c>
      <c r="Z25" s="2">
        <f t="shared" si="4"/>
        <v>1.7211107255887128</v>
      </c>
      <c r="AA25" s="2">
        <f t="shared" si="4"/>
        <v>1.5387042994183011</v>
      </c>
      <c r="AB25" s="3">
        <f t="shared" si="4"/>
        <v>2.316609648180856</v>
      </c>
      <c r="AC25" s="7"/>
    </row>
    <row r="26" spans="1:29" ht="6.75" customHeight="1">
      <c r="A26" s="7"/>
      <c r="B26" s="14"/>
      <c r="C26" s="6"/>
      <c r="D26" s="6"/>
      <c r="E26" s="6"/>
      <c r="F26" s="2"/>
      <c r="G26" s="2"/>
      <c r="H26" s="3"/>
      <c r="I26" s="7"/>
      <c r="K26" s="7"/>
      <c r="L26" s="14"/>
      <c r="M26" s="6"/>
      <c r="N26" s="6"/>
      <c r="O26" s="6"/>
      <c r="P26" s="2"/>
      <c r="Q26" s="2"/>
      <c r="R26" s="3"/>
      <c r="S26" s="7"/>
      <c r="U26" s="7"/>
      <c r="V26" s="14"/>
      <c r="W26" s="6"/>
      <c r="X26" s="6"/>
      <c r="Y26" s="6"/>
      <c r="Z26" s="2"/>
      <c r="AA26" s="2"/>
      <c r="AB26" s="3"/>
      <c r="AC26" s="7"/>
    </row>
    <row r="27" spans="1:29" ht="16.5" customHeight="1">
      <c r="A27" s="7"/>
      <c r="B27" s="15" t="s">
        <v>10</v>
      </c>
      <c r="C27" s="6">
        <f>SUM(C15:C25)</f>
        <v>7155368471.615803</v>
      </c>
      <c r="D27" s="6">
        <f>SUM(D15:D25)</f>
        <v>5540674248.159803</v>
      </c>
      <c r="E27" s="6">
        <f>SUM(E15:E25)</f>
        <v>1614694223.4559996</v>
      </c>
      <c r="F27" s="2">
        <f aca="true" t="shared" si="7" ref="F27:H36">C27/$C$9*100</f>
        <v>65.1737490464875</v>
      </c>
      <c r="G27" s="2">
        <f t="shared" si="7"/>
        <v>50.46651537658114</v>
      </c>
      <c r="H27" s="3">
        <f t="shared" si="7"/>
        <v>14.707233669906358</v>
      </c>
      <c r="I27" s="7"/>
      <c r="K27" s="7"/>
      <c r="L27" s="15" t="s">
        <v>10</v>
      </c>
      <c r="M27" s="6">
        <f>SUM(M15:M25)</f>
        <v>743416</v>
      </c>
      <c r="N27" s="6">
        <f>SUM(N15:N25)</f>
        <v>554681</v>
      </c>
      <c r="O27" s="6">
        <f>SUM(O15:O25)</f>
        <v>188735.00000000003</v>
      </c>
      <c r="P27" s="2">
        <f aca="true" t="shared" si="8" ref="P27:R36">M27/$C$9*100</f>
        <v>0.0067713085654975995</v>
      </c>
      <c r="Q27" s="2">
        <f t="shared" si="8"/>
        <v>0.005052240207930383</v>
      </c>
      <c r="R27" s="3">
        <f t="shared" si="8"/>
        <v>0.001719068357567216</v>
      </c>
      <c r="S27" s="7"/>
      <c r="U27" s="7"/>
      <c r="V27" s="15" t="s">
        <v>10</v>
      </c>
      <c r="W27" s="6">
        <f aca="true" t="shared" si="9" ref="W27:Y36">C27/M27</f>
        <v>9624.985837829428</v>
      </c>
      <c r="X27" s="6">
        <f t="shared" si="9"/>
        <v>9988.938233254436</v>
      </c>
      <c r="Y27" s="6">
        <f t="shared" si="9"/>
        <v>8555.351278014143</v>
      </c>
      <c r="Z27" s="2">
        <f aca="true" t="shared" si="10" ref="Z27:AB36">W27/$W$9</f>
        <v>1.3426757001584684</v>
      </c>
      <c r="AA27" s="2">
        <f t="shared" si="10"/>
        <v>1.3934466878342098</v>
      </c>
      <c r="AB27" s="3">
        <f t="shared" si="10"/>
        <v>1.1934627708397525</v>
      </c>
      <c r="AC27" s="7"/>
    </row>
    <row r="28" spans="1:29" ht="16.5" customHeight="1">
      <c r="A28" s="7"/>
      <c r="B28" s="14" t="s">
        <v>11</v>
      </c>
      <c r="C28" s="6">
        <f>SUM(C20:C25)</f>
        <v>6535174717.017803</v>
      </c>
      <c r="D28" s="6">
        <f>SUM(D20:D25)</f>
        <v>5176047932.505804</v>
      </c>
      <c r="E28" s="6">
        <f>SUM(E20:E25)</f>
        <v>1359126784.5119998</v>
      </c>
      <c r="F28" s="2">
        <f t="shared" si="7"/>
        <v>59.524794379413414</v>
      </c>
      <c r="G28" s="2">
        <f t="shared" si="7"/>
        <v>47.14536370054275</v>
      </c>
      <c r="H28" s="3">
        <f t="shared" si="7"/>
        <v>12.379430678870666</v>
      </c>
      <c r="I28" s="7"/>
      <c r="K28" s="7"/>
      <c r="L28" s="14" t="s">
        <v>11</v>
      </c>
      <c r="M28" s="6">
        <f>SUM(M20:M25)</f>
        <v>591413</v>
      </c>
      <c r="N28" s="6">
        <f>SUM(N20:N25)</f>
        <v>465844</v>
      </c>
      <c r="O28" s="6">
        <f>SUM(O20:O25)</f>
        <v>125569</v>
      </c>
      <c r="P28" s="2">
        <f t="shared" si="8"/>
        <v>0.00538680888311071</v>
      </c>
      <c r="Q28" s="2">
        <f t="shared" si="8"/>
        <v>0.004243079873698795</v>
      </c>
      <c r="R28" s="3">
        <f t="shared" si="8"/>
        <v>0.0011437290094119148</v>
      </c>
      <c r="S28" s="7"/>
      <c r="U28" s="7"/>
      <c r="V28" s="14" t="s">
        <v>11</v>
      </c>
      <c r="W28" s="6">
        <f t="shared" si="9"/>
        <v>11050.103256130324</v>
      </c>
      <c r="X28" s="6">
        <f t="shared" si="9"/>
        <v>11111.11859872791</v>
      </c>
      <c r="Y28" s="6">
        <f t="shared" si="9"/>
        <v>10823.744590719045</v>
      </c>
      <c r="Z28" s="2">
        <f t="shared" si="10"/>
        <v>1.541478125394732</v>
      </c>
      <c r="AA28" s="2">
        <f t="shared" si="10"/>
        <v>1.5499897034087624</v>
      </c>
      <c r="AB28" s="3">
        <f t="shared" si="10"/>
        <v>1.5099013226140472</v>
      </c>
      <c r="AC28" s="7"/>
    </row>
    <row r="29" spans="1:29" ht="16.5" customHeight="1">
      <c r="A29" s="7"/>
      <c r="B29" s="14" t="s">
        <v>12</v>
      </c>
      <c r="C29" s="6">
        <f>SUM(C21:C25)</f>
        <v>6065205441.322002</v>
      </c>
      <c r="D29" s="6">
        <f>SUM(D21:D25)</f>
        <v>4846490459.710003</v>
      </c>
      <c r="E29" s="6">
        <f>SUM(E21:E25)</f>
        <v>1218714981.6119998</v>
      </c>
      <c r="F29" s="2">
        <f t="shared" si="7"/>
        <v>55.24413996514242</v>
      </c>
      <c r="G29" s="2">
        <f t="shared" si="7"/>
        <v>44.14363204778582</v>
      </c>
      <c r="H29" s="3">
        <f t="shared" si="7"/>
        <v>11.100507917356612</v>
      </c>
      <c r="I29" s="7"/>
      <c r="K29" s="7"/>
      <c r="L29" s="14" t="s">
        <v>12</v>
      </c>
      <c r="M29" s="6">
        <f>SUM(M21:M25)</f>
        <v>500996.00000000006</v>
      </c>
      <c r="N29" s="6">
        <f>SUM(N21:N25)</f>
        <v>399163.00000000006</v>
      </c>
      <c r="O29" s="6">
        <f>SUM(O21:O25)</f>
        <v>101833</v>
      </c>
      <c r="P29" s="2">
        <f t="shared" si="8"/>
        <v>0.004563257323060084</v>
      </c>
      <c r="Q29" s="2">
        <f t="shared" si="8"/>
        <v>0.00363572460228152</v>
      </c>
      <c r="R29" s="3">
        <f t="shared" si="8"/>
        <v>0.0009275327207785642</v>
      </c>
      <c r="S29" s="7"/>
      <c r="U29" s="7"/>
      <c r="V29" s="14" t="s">
        <v>12</v>
      </c>
      <c r="W29" s="6">
        <f t="shared" si="9"/>
        <v>12106.295142719706</v>
      </c>
      <c r="X29" s="6">
        <f t="shared" si="9"/>
        <v>12141.632515313298</v>
      </c>
      <c r="Y29" s="6">
        <f t="shared" si="9"/>
        <v>11967.780401363014</v>
      </c>
      <c r="Z29" s="2">
        <f t="shared" si="10"/>
        <v>1.688815815519365</v>
      </c>
      <c r="AA29" s="2">
        <f t="shared" si="10"/>
        <v>1.6937453429273308</v>
      </c>
      <c r="AB29" s="3">
        <f t="shared" si="10"/>
        <v>1.669493150482041</v>
      </c>
      <c r="AC29" s="7"/>
    </row>
    <row r="30" spans="1:29" ht="16.5" customHeight="1">
      <c r="A30" s="7"/>
      <c r="B30" s="14" t="s">
        <v>13</v>
      </c>
      <c r="C30" s="6">
        <f>SUM(C22:C25)</f>
        <v>5426559239.646</v>
      </c>
      <c r="D30" s="6">
        <f>SUM(D22:D25)</f>
        <v>4294975357.956001</v>
      </c>
      <c r="E30" s="6">
        <f>SUM(E22:E25)</f>
        <v>1131583881.6899998</v>
      </c>
      <c r="F30" s="2">
        <f t="shared" si="7"/>
        <v>49.42711356843961</v>
      </c>
      <c r="G30" s="2">
        <f t="shared" si="7"/>
        <v>39.12022801490497</v>
      </c>
      <c r="H30" s="3">
        <f t="shared" si="7"/>
        <v>10.306885553534654</v>
      </c>
      <c r="I30" s="7"/>
      <c r="K30" s="7"/>
      <c r="L30" s="14" t="s">
        <v>13</v>
      </c>
      <c r="M30" s="6">
        <f>SUM(M22:M25)</f>
        <v>424264</v>
      </c>
      <c r="N30" s="6">
        <f>SUM(N22:N25)</f>
        <v>339327</v>
      </c>
      <c r="O30" s="6">
        <f>SUM(O22:O25)</f>
        <v>84937</v>
      </c>
      <c r="P30" s="2">
        <f t="shared" si="8"/>
        <v>0.003864353817018027</v>
      </c>
      <c r="Q30" s="2">
        <f t="shared" si="8"/>
        <v>0.0030907161287954577</v>
      </c>
      <c r="R30" s="3">
        <f t="shared" si="8"/>
        <v>0.0007736376882225693</v>
      </c>
      <c r="S30" s="7"/>
      <c r="U30" s="7"/>
      <c r="V30" s="14" t="s">
        <v>13</v>
      </c>
      <c r="W30" s="6">
        <f t="shared" si="9"/>
        <v>12790.524861044067</v>
      </c>
      <c r="X30" s="6">
        <f t="shared" si="9"/>
        <v>12657.334541477694</v>
      </c>
      <c r="Y30" s="6">
        <f t="shared" si="9"/>
        <v>13322.6259661867</v>
      </c>
      <c r="Z30" s="2">
        <f t="shared" si="10"/>
        <v>1.784265162832646</v>
      </c>
      <c r="AA30" s="2">
        <f t="shared" si="10"/>
        <v>1.7656852492004367</v>
      </c>
      <c r="AB30" s="3">
        <f t="shared" si="10"/>
        <v>1.8584927238846836</v>
      </c>
      <c r="AC30" s="7"/>
    </row>
    <row r="31" spans="1:29" ht="16.5" customHeight="1">
      <c r="A31" s="7"/>
      <c r="B31" s="14" t="s">
        <v>14</v>
      </c>
      <c r="C31" s="6">
        <f>SUM(C23:C25)</f>
        <v>5078346382.33</v>
      </c>
      <c r="D31" s="6">
        <f>SUM(D23:D25)</f>
        <v>4030350008.090001</v>
      </c>
      <c r="E31" s="6">
        <f>SUM(E23:E25)</f>
        <v>1047996374.2399997</v>
      </c>
      <c r="F31" s="2">
        <f t="shared" si="7"/>
        <v>46.25546175658699</v>
      </c>
      <c r="G31" s="2">
        <f t="shared" si="7"/>
        <v>36.70992221277608</v>
      </c>
      <c r="H31" s="3">
        <f t="shared" si="7"/>
        <v>9.545539543810918</v>
      </c>
      <c r="I31" s="7"/>
      <c r="K31" s="7"/>
      <c r="L31" s="14" t="s">
        <v>14</v>
      </c>
      <c r="M31" s="6">
        <f>SUM(M23:M25)</f>
        <v>383609.99999999994</v>
      </c>
      <c r="N31" s="6">
        <f>SUM(N23:N25)</f>
        <v>306952.99999999994</v>
      </c>
      <c r="O31" s="6">
        <f>SUM(O23:O25)</f>
        <v>76657</v>
      </c>
      <c r="P31" s="2">
        <f t="shared" si="8"/>
        <v>0.0034940621116717066</v>
      </c>
      <c r="Q31" s="2">
        <f t="shared" si="8"/>
        <v>0.0027958417334375154</v>
      </c>
      <c r="R31" s="3">
        <f t="shared" si="8"/>
        <v>0.0006982203782341912</v>
      </c>
      <c r="S31" s="7"/>
      <c r="U31" s="7"/>
      <c r="V31" s="14" t="s">
        <v>14</v>
      </c>
      <c r="W31" s="6">
        <f t="shared" si="9"/>
        <v>13238.305524699566</v>
      </c>
      <c r="X31" s="6">
        <f t="shared" si="9"/>
        <v>13130.186080898384</v>
      </c>
      <c r="Y31" s="6">
        <f t="shared" si="9"/>
        <v>13671.241690126142</v>
      </c>
      <c r="Z31" s="2">
        <f t="shared" si="10"/>
        <v>1.8467301083630654</v>
      </c>
      <c r="AA31" s="2">
        <f t="shared" si="10"/>
        <v>1.8316475563102683</v>
      </c>
      <c r="AB31" s="3">
        <f t="shared" si="10"/>
        <v>1.9071242615423223</v>
      </c>
      <c r="AC31" s="7"/>
    </row>
    <row r="32" spans="1:29" ht="16.5" customHeight="1">
      <c r="A32" s="7"/>
      <c r="B32" s="14" t="s">
        <v>15</v>
      </c>
      <c r="C32" s="26">
        <f>SUM(C24:C25)</f>
        <v>4057503503.790001</v>
      </c>
      <c r="D32" s="6">
        <f>SUM(D24:D25)</f>
        <v>3084471655.060001</v>
      </c>
      <c r="E32" s="6">
        <f>SUM(E24:E25)</f>
        <v>973031848.7299997</v>
      </c>
      <c r="F32" s="2">
        <f t="shared" si="7"/>
        <v>36.957246319355185</v>
      </c>
      <c r="G32" s="2">
        <f t="shared" si="7"/>
        <v>28.094511468602157</v>
      </c>
      <c r="H32" s="3">
        <f t="shared" si="7"/>
        <v>8.862734850753025</v>
      </c>
      <c r="I32" s="7"/>
      <c r="K32" s="7"/>
      <c r="L32" s="14" t="s">
        <v>15</v>
      </c>
      <c r="M32" s="26">
        <f>SUM(M24:M25)</f>
        <v>303025</v>
      </c>
      <c r="N32" s="6">
        <f>SUM(N24:N25)</f>
        <v>241155</v>
      </c>
      <c r="O32" s="6">
        <f>SUM(O24:O25)</f>
        <v>61869.99999999999</v>
      </c>
      <c r="P32" s="2">
        <f t="shared" si="8"/>
        <v>0.002760064053046894</v>
      </c>
      <c r="Q32" s="2">
        <f t="shared" si="8"/>
        <v>0.0021965291534115135</v>
      </c>
      <c r="R32" s="3">
        <f t="shared" si="8"/>
        <v>0.000563534899635381</v>
      </c>
      <c r="S32" s="7"/>
      <c r="U32" s="7"/>
      <c r="V32" s="14" t="s">
        <v>15</v>
      </c>
      <c r="W32" s="26">
        <f t="shared" si="9"/>
        <v>13389.995887435032</v>
      </c>
      <c r="X32" s="6">
        <f t="shared" si="9"/>
        <v>12790.411374676041</v>
      </c>
      <c r="Y32" s="6">
        <f t="shared" si="9"/>
        <v>15727.03812396961</v>
      </c>
      <c r="Z32" s="2">
        <f t="shared" si="10"/>
        <v>1.8678907591343774</v>
      </c>
      <c r="AA32" s="2">
        <f t="shared" si="10"/>
        <v>1.784249331600142</v>
      </c>
      <c r="AB32" s="3">
        <f t="shared" si="10"/>
        <v>2.1939057657129863</v>
      </c>
      <c r="AC32" s="7"/>
    </row>
    <row r="33" spans="1:29" ht="16.5" customHeight="1">
      <c r="A33" s="7"/>
      <c r="B33" s="27" t="s">
        <v>45</v>
      </c>
      <c r="C33" s="6">
        <f>D33+E33</f>
        <v>4520670934.411737</v>
      </c>
      <c r="D33" s="6">
        <v>1618797717.969209</v>
      </c>
      <c r="E33" s="6">
        <v>2901873216.4425282</v>
      </c>
      <c r="F33" s="2">
        <f t="shared" si="7"/>
        <v>41.175947006761</v>
      </c>
      <c r="G33" s="2">
        <f t="shared" si="7"/>
        <v>14.744609819391663</v>
      </c>
      <c r="H33" s="3">
        <f t="shared" si="7"/>
        <v>26.431337187369337</v>
      </c>
      <c r="I33" s="7"/>
      <c r="K33" s="7"/>
      <c r="L33" s="28" t="s">
        <v>65</v>
      </c>
      <c r="M33" s="6">
        <f>N33+O33</f>
        <v>953703.9999999851</v>
      </c>
      <c r="N33" s="6">
        <v>378425.0000000012</v>
      </c>
      <c r="O33" s="6">
        <v>575278.9999999839</v>
      </c>
      <c r="P33" s="2">
        <f t="shared" si="8"/>
        <v>0.008686689638303751</v>
      </c>
      <c r="Q33" s="2">
        <f t="shared" si="8"/>
        <v>0.0034468352092212667</v>
      </c>
      <c r="R33" s="3">
        <f t="shared" si="8"/>
        <v>0.005239854429082485</v>
      </c>
      <c r="S33" s="7"/>
      <c r="U33" s="7"/>
      <c r="V33" s="27" t="s">
        <v>65</v>
      </c>
      <c r="W33" s="26">
        <f t="shared" si="9"/>
        <v>4740.119507113117</v>
      </c>
      <c r="X33" s="6">
        <f t="shared" si="9"/>
        <v>4277.72403506429</v>
      </c>
      <c r="Y33" s="6">
        <f t="shared" si="9"/>
        <v>5044.288452112121</v>
      </c>
      <c r="Z33" s="2">
        <f t="shared" si="10"/>
        <v>0.6612418330044204</v>
      </c>
      <c r="AA33" s="2">
        <f t="shared" si="10"/>
        <v>0.5967381366204604</v>
      </c>
      <c r="AB33" s="3">
        <f t="shared" si="10"/>
        <v>0.7036730903666755</v>
      </c>
      <c r="AC33" s="7"/>
    </row>
    <row r="34" spans="1:29" ht="16.5" customHeight="1">
      <c r="A34" s="7"/>
      <c r="B34" s="14" t="s">
        <v>46</v>
      </c>
      <c r="C34" s="6">
        <f>D34+E34</f>
        <v>1038418595.1518012</v>
      </c>
      <c r="D34" s="6">
        <v>832515922.2978014</v>
      </c>
      <c r="E34" s="6">
        <v>205902672.85399982</v>
      </c>
      <c r="F34" s="2">
        <f t="shared" si="7"/>
        <v>9.458301580707673</v>
      </c>
      <c r="G34" s="2">
        <f t="shared" si="7"/>
        <v>7.582863693501668</v>
      </c>
      <c r="H34" s="3">
        <f t="shared" si="7"/>
        <v>1.8754378872060045</v>
      </c>
      <c r="I34" s="7"/>
      <c r="K34" s="7"/>
      <c r="L34" s="14" t="s">
        <v>66</v>
      </c>
      <c r="M34" s="6">
        <f>N34+O34</f>
        <v>154778.99999999994</v>
      </c>
      <c r="N34" s="6">
        <v>117806.99999999993</v>
      </c>
      <c r="O34" s="6">
        <v>36972.00000000003</v>
      </c>
      <c r="P34" s="2">
        <f t="shared" si="8"/>
        <v>0.0014097845196486929</v>
      </c>
      <c r="Q34" s="2">
        <f t="shared" si="8"/>
        <v>0.0010730298354831953</v>
      </c>
      <c r="R34" s="3">
        <f t="shared" si="8"/>
        <v>0.00033675468416549746</v>
      </c>
      <c r="S34" s="7"/>
      <c r="U34" s="7"/>
      <c r="V34" s="14" t="s">
        <v>66</v>
      </c>
      <c r="W34" s="6">
        <f t="shared" si="9"/>
        <v>6709.040600803737</v>
      </c>
      <c r="X34" s="6">
        <f t="shared" si="9"/>
        <v>7066.778054765862</v>
      </c>
      <c r="Y34" s="6">
        <f t="shared" si="9"/>
        <v>5569.151597262784</v>
      </c>
      <c r="Z34" s="2">
        <f t="shared" si="10"/>
        <v>0.9359043158973828</v>
      </c>
      <c r="AA34" s="2">
        <f t="shared" si="10"/>
        <v>0.9858083255826401</v>
      </c>
      <c r="AB34" s="3">
        <f t="shared" si="10"/>
        <v>0.7768909633876155</v>
      </c>
      <c r="AC34" s="7"/>
    </row>
    <row r="35" spans="1:29" ht="16.5" customHeight="1">
      <c r="A35" s="7"/>
      <c r="B35" s="14" t="s">
        <v>47</v>
      </c>
      <c r="C35" s="6">
        <f>D35+E35</f>
        <v>341917565.456</v>
      </c>
      <c r="D35" s="6">
        <v>259311558.80599993</v>
      </c>
      <c r="E35" s="6">
        <v>82606006.65</v>
      </c>
      <c r="F35" s="2">
        <f t="shared" si="7"/>
        <v>3.1143119594766575</v>
      </c>
      <c r="G35" s="2">
        <f t="shared" si="7"/>
        <v>2.3619058229518894</v>
      </c>
      <c r="H35" s="3">
        <f t="shared" si="7"/>
        <v>0.7524061365247677</v>
      </c>
      <c r="I35" s="7"/>
      <c r="K35" s="7"/>
      <c r="L35" s="14" t="s">
        <v>67</v>
      </c>
      <c r="M35" s="6">
        <f>N35+O35</f>
        <v>39753.99999999999</v>
      </c>
      <c r="N35" s="6">
        <v>31573.999999999996</v>
      </c>
      <c r="O35" s="6">
        <v>8179.999999999997</v>
      </c>
      <c r="P35" s="2">
        <f t="shared" si="8"/>
        <v>0.00036209417165193044</v>
      </c>
      <c r="Q35" s="2">
        <f t="shared" si="8"/>
        <v>0.00028758769874070664</v>
      </c>
      <c r="R35" s="3">
        <f t="shared" si="8"/>
        <v>7.450647291122379E-05</v>
      </c>
      <c r="S35" s="7"/>
      <c r="U35" s="7"/>
      <c r="V35" s="14" t="s">
        <v>67</v>
      </c>
      <c r="W35" s="6">
        <f t="shared" si="9"/>
        <v>8600.83426714293</v>
      </c>
      <c r="X35" s="6">
        <f t="shared" si="9"/>
        <v>8212.819370558052</v>
      </c>
      <c r="Y35" s="6">
        <f t="shared" si="9"/>
        <v>10098.533820293402</v>
      </c>
      <c r="Z35" s="2">
        <f t="shared" si="10"/>
        <v>1.1998076013987515</v>
      </c>
      <c r="AA35" s="2">
        <f t="shared" si="10"/>
        <v>1.1456799193717924</v>
      </c>
      <c r="AB35" s="3">
        <f t="shared" si="10"/>
        <v>1.4087351603619789</v>
      </c>
      <c r="AC35" s="7"/>
    </row>
    <row r="36" spans="1:29" ht="16.5" customHeight="1">
      <c r="A36" s="7"/>
      <c r="B36" s="16" t="s">
        <v>48</v>
      </c>
      <c r="C36" s="17">
        <f>D36+E36</f>
        <v>5077904777.170004</v>
      </c>
      <c r="D36" s="46">
        <v>4030003934.9300036</v>
      </c>
      <c r="E36" s="46">
        <v>1047900842.24</v>
      </c>
      <c r="F36" s="4">
        <f t="shared" si="7"/>
        <v>46.25143945305512</v>
      </c>
      <c r="G36" s="4">
        <f t="shared" si="7"/>
        <v>36.706770050120745</v>
      </c>
      <c r="H36" s="5">
        <f t="shared" si="7"/>
        <v>9.544669402934373</v>
      </c>
      <c r="I36" s="7"/>
      <c r="K36" s="7"/>
      <c r="L36" s="16" t="s">
        <v>68</v>
      </c>
      <c r="M36" s="17">
        <f>N36+O36</f>
        <v>383310.00000000006</v>
      </c>
      <c r="N36" s="46">
        <v>306753.00000000006</v>
      </c>
      <c r="O36" s="46">
        <v>76557</v>
      </c>
      <c r="P36" s="4">
        <f t="shared" si="8"/>
        <v>0.003491329600440245</v>
      </c>
      <c r="Q36" s="4">
        <f t="shared" si="8"/>
        <v>0.002794020059283208</v>
      </c>
      <c r="R36" s="5">
        <f t="shared" si="8"/>
        <v>0.0006973095411570368</v>
      </c>
      <c r="S36" s="7"/>
      <c r="U36" s="7"/>
      <c r="V36" s="16" t="s">
        <v>68</v>
      </c>
      <c r="W36" s="17">
        <f t="shared" si="9"/>
        <v>13247.51448480343</v>
      </c>
      <c r="X36" s="46">
        <f t="shared" si="9"/>
        <v>13137.618653868105</v>
      </c>
      <c r="Y36" s="46">
        <f t="shared" si="9"/>
        <v>13687.851434094857</v>
      </c>
      <c r="Z36" s="4">
        <f t="shared" si="10"/>
        <v>1.848014748897973</v>
      </c>
      <c r="AA36" s="4">
        <f t="shared" si="10"/>
        <v>1.8326843926531204</v>
      </c>
      <c r="AB36" s="5">
        <f t="shared" si="10"/>
        <v>1.9094413038723999</v>
      </c>
      <c r="AC36" s="7"/>
    </row>
    <row r="37" spans="1:29" ht="6.75" customHeight="1">
      <c r="A37" s="7"/>
      <c r="B37" s="18"/>
      <c r="C37" s="6"/>
      <c r="D37" s="6"/>
      <c r="E37" s="6"/>
      <c r="F37" s="2"/>
      <c r="G37" s="2"/>
      <c r="H37" s="2"/>
      <c r="I37" s="7"/>
      <c r="K37" s="7"/>
      <c r="S37" s="7"/>
      <c r="U37" s="7"/>
      <c r="V37" s="18"/>
      <c r="W37" s="6"/>
      <c r="X37" s="6"/>
      <c r="Y37" s="6"/>
      <c r="Z37" s="2"/>
      <c r="AA37" s="2"/>
      <c r="AB37" s="2"/>
      <c r="AC37" s="7"/>
    </row>
    <row r="38" spans="1:29" ht="12" customHeight="1">
      <c r="A38" s="7"/>
      <c r="B38" s="18"/>
      <c r="C38" s="7"/>
      <c r="D38" s="7"/>
      <c r="E38" s="7"/>
      <c r="F38" s="7"/>
      <c r="G38" s="7"/>
      <c r="H38" s="7"/>
      <c r="I38" s="7"/>
      <c r="K38" s="7"/>
      <c r="L38" s="29" t="s">
        <v>80</v>
      </c>
      <c r="M38" s="31"/>
      <c r="N38" s="30"/>
      <c r="O38" s="30"/>
      <c r="P38" s="30"/>
      <c r="Q38" s="30"/>
      <c r="S38" s="7"/>
      <c r="U38" s="7"/>
      <c r="V38" s="29" t="s">
        <v>77</v>
      </c>
      <c r="W38" s="7"/>
      <c r="X38" s="7"/>
      <c r="Y38" s="7"/>
      <c r="Z38" s="7"/>
      <c r="AA38" s="7"/>
      <c r="AB38" s="7"/>
      <c r="AC38" s="7"/>
    </row>
    <row r="39" spans="1:29" ht="12" customHeight="1">
      <c r="A39" s="7"/>
      <c r="B39" s="18"/>
      <c r="C39" s="7"/>
      <c r="D39" s="7"/>
      <c r="E39" s="7"/>
      <c r="F39" s="7"/>
      <c r="G39" s="7"/>
      <c r="H39" s="7"/>
      <c r="I39" s="7"/>
      <c r="K39" s="7"/>
      <c r="L39" s="29" t="s">
        <v>79</v>
      </c>
      <c r="M39" s="30"/>
      <c r="N39" s="30"/>
      <c r="O39" s="30"/>
      <c r="P39" s="30"/>
      <c r="Q39" s="30"/>
      <c r="S39" s="7"/>
      <c r="U39" s="7"/>
      <c r="V39" s="29" t="s">
        <v>78</v>
      </c>
      <c r="W39" s="7"/>
      <c r="X39" s="7"/>
      <c r="Y39" s="7"/>
      <c r="Z39" s="7"/>
      <c r="AA39" s="7"/>
      <c r="AB39" s="7"/>
      <c r="AC39" s="7"/>
    </row>
    <row r="40" spans="2:22" ht="12" customHeight="1">
      <c r="B40" s="18"/>
      <c r="D40" s="32"/>
      <c r="E40" s="32"/>
      <c r="F40" s="32"/>
      <c r="G40" s="30"/>
      <c r="H40" s="30"/>
      <c r="M40" s="30"/>
      <c r="N40" s="30"/>
      <c r="O40" s="30"/>
      <c r="P40" s="30"/>
      <c r="Q40" s="30"/>
      <c r="V40" s="29" t="s">
        <v>83</v>
      </c>
    </row>
    <row r="41" spans="4:22" ht="15">
      <c r="D41" s="33"/>
      <c r="E41" s="34"/>
      <c r="F41" s="34"/>
      <c r="G41" s="30"/>
      <c r="H41" s="30"/>
      <c r="M41" s="43"/>
      <c r="N41" s="43"/>
      <c r="O41" s="43"/>
      <c r="P41" s="43"/>
      <c r="Q41" s="30"/>
      <c r="V41" s="29" t="s">
        <v>79</v>
      </c>
    </row>
    <row r="42" spans="4:17" ht="14.25">
      <c r="D42" s="33"/>
      <c r="E42" s="34"/>
      <c r="F42" s="34"/>
      <c r="G42" s="30"/>
      <c r="H42" s="30"/>
      <c r="M42" s="44"/>
      <c r="N42" s="45"/>
      <c r="O42" s="45"/>
      <c r="P42" s="45"/>
      <c r="Q42" s="30"/>
    </row>
    <row r="43" spans="4:17" ht="14.25">
      <c r="D43" s="30"/>
      <c r="E43" s="30"/>
      <c r="F43" s="30"/>
      <c r="G43" s="30"/>
      <c r="H43" s="30"/>
      <c r="M43" s="44"/>
      <c r="N43" s="45"/>
      <c r="O43" s="45"/>
      <c r="P43" s="45"/>
      <c r="Q43" s="30"/>
    </row>
    <row r="44" spans="3:17" ht="14.25">
      <c r="C44" s="32"/>
      <c r="D44" s="32"/>
      <c r="E44" s="32"/>
      <c r="M44" s="30"/>
      <c r="N44" s="45"/>
      <c r="O44" s="45"/>
      <c r="P44" s="45"/>
      <c r="Q44" s="30"/>
    </row>
    <row r="45" spans="3:17" ht="14.25">
      <c r="C45" s="34"/>
      <c r="D45" s="34"/>
      <c r="E45" s="34"/>
      <c r="M45" s="30"/>
      <c r="N45" s="45"/>
      <c r="O45" s="45"/>
      <c r="P45" s="45"/>
      <c r="Q45" s="30"/>
    </row>
    <row r="46" spans="3:17" ht="14.25">
      <c r="C46" s="34"/>
      <c r="D46" s="34"/>
      <c r="E46" s="34"/>
      <c r="M46" s="30"/>
      <c r="N46" s="45"/>
      <c r="O46" s="45"/>
      <c r="P46" s="45"/>
      <c r="Q46" s="30"/>
    </row>
    <row r="47" spans="3:17" ht="14.25">
      <c r="C47" s="34"/>
      <c r="D47" s="34"/>
      <c r="E47" s="34"/>
      <c r="M47" s="30"/>
      <c r="N47" s="45"/>
      <c r="O47" s="45"/>
      <c r="P47" s="45"/>
      <c r="Q47" s="30"/>
    </row>
    <row r="48" spans="3:17" ht="14.25">
      <c r="C48" s="34"/>
      <c r="D48" s="34"/>
      <c r="E48" s="34"/>
      <c r="M48" s="30"/>
      <c r="N48" s="45"/>
      <c r="O48" s="45"/>
      <c r="P48" s="45"/>
      <c r="Q48" s="30"/>
    </row>
    <row r="49" spans="3:16" ht="14.25">
      <c r="C49" s="34"/>
      <c r="D49" s="34"/>
      <c r="E49" s="34"/>
      <c r="N49" s="45"/>
      <c r="O49" s="45"/>
      <c r="P49" s="45"/>
    </row>
    <row r="50" spans="3:16" ht="14.25">
      <c r="C50" s="34"/>
      <c r="D50" s="34"/>
      <c r="E50" s="34"/>
      <c r="N50" s="45"/>
      <c r="O50" s="45"/>
      <c r="P50" s="45"/>
    </row>
    <row r="51" spans="3:16" ht="14.25">
      <c r="C51" s="34"/>
      <c r="D51" s="34"/>
      <c r="E51" s="34"/>
      <c r="N51" s="45"/>
      <c r="O51" s="45"/>
      <c r="P51" s="45"/>
    </row>
    <row r="52" spans="3:16" ht="14.25">
      <c r="C52" s="34"/>
      <c r="D52" s="34"/>
      <c r="E52" s="34"/>
      <c r="N52" s="45"/>
      <c r="O52" s="45"/>
      <c r="P52" s="45"/>
    </row>
    <row r="53" spans="3:16" ht="14.25">
      <c r="C53" s="34"/>
      <c r="D53" s="34"/>
      <c r="E53" s="34"/>
      <c r="N53" s="45"/>
      <c r="O53" s="45"/>
      <c r="P53" s="45"/>
    </row>
    <row r="54" spans="3:16" ht="14.25">
      <c r="C54" s="34"/>
      <c r="D54" s="34"/>
      <c r="E54" s="34"/>
      <c r="N54" s="45"/>
      <c r="O54" s="45"/>
      <c r="P54" s="45"/>
    </row>
    <row r="55" spans="3:16" ht="14.25">
      <c r="C55" s="34"/>
      <c r="D55" s="34"/>
      <c r="E55" s="34"/>
      <c r="N55" s="45"/>
      <c r="O55" s="45"/>
      <c r="P55" s="45"/>
    </row>
    <row r="56" spans="3:16" ht="14.25">
      <c r="C56" s="34"/>
      <c r="D56" s="34"/>
      <c r="E56" s="34"/>
      <c r="N56" s="45"/>
      <c r="O56" s="45"/>
      <c r="P56" s="45"/>
    </row>
    <row r="57" spans="3:16" ht="12.75">
      <c r="C57" s="34"/>
      <c r="D57" s="34"/>
      <c r="E57" s="34"/>
      <c r="N57" s="30"/>
      <c r="O57" s="30"/>
      <c r="P57" s="30"/>
    </row>
    <row r="58" spans="3:16" ht="12.75">
      <c r="C58" s="34"/>
      <c r="D58" s="34"/>
      <c r="E58" s="34"/>
      <c r="N58" s="30"/>
      <c r="O58" s="30"/>
      <c r="P58" s="30"/>
    </row>
    <row r="59" spans="3:16" ht="12.75">
      <c r="C59" s="34"/>
      <c r="D59" s="34"/>
      <c r="E59" s="34"/>
      <c r="N59" s="30"/>
      <c r="O59" s="30"/>
      <c r="P59" s="30"/>
    </row>
    <row r="60" spans="14:16" ht="12.75">
      <c r="N60" s="30"/>
      <c r="O60" s="30"/>
      <c r="P60" s="30"/>
    </row>
    <row r="61" spans="14:16" ht="12.75">
      <c r="N61" s="30"/>
      <c r="O61" s="30"/>
      <c r="P61" s="30"/>
    </row>
  </sheetData>
  <sheetProtection/>
  <mergeCells count="6">
    <mergeCell ref="B5:B7"/>
    <mergeCell ref="C5:H5"/>
    <mergeCell ref="L5:L7"/>
    <mergeCell ref="M5:R5"/>
    <mergeCell ref="V5:V7"/>
    <mergeCell ref="W5:AB5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&amp;CV-4-3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2014-07-18T03:32:00Z</cp:lastPrinted>
  <dcterms:created xsi:type="dcterms:W3CDTF">2009-05-05T14:52:36Z</dcterms:created>
  <dcterms:modified xsi:type="dcterms:W3CDTF">2014-10-15T04:41:42Z</dcterms:modified>
  <cp:category/>
  <cp:version/>
  <cp:contentType/>
  <cp:contentStatus/>
</cp:coreProperties>
</file>