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65326" windowWidth="10455" windowHeight="9210" activeTab="0"/>
  </bookViews>
  <sheets>
    <sheet name="Table 1-1" sheetId="1" r:id="rId1"/>
    <sheet name="Table 1-2-1" sheetId="2" r:id="rId2"/>
    <sheet name="Table 1-2-2" sheetId="3" r:id="rId3"/>
    <sheet name="Table 1-3-1" sheetId="4" r:id="rId4"/>
    <sheet name="Table 1-3-2" sheetId="5" r:id="rId5"/>
    <sheet name="Table 1-4-1" sheetId="6" r:id="rId6"/>
    <sheet name="Table 1-4-2" sheetId="7" r:id="rId7"/>
    <sheet name="Table 1-5" sheetId="8" r:id="rId8"/>
    <sheet name="Table 1-6" sheetId="9" r:id="rId9"/>
    <sheet name="Table 1-7-1" sheetId="10" r:id="rId10"/>
    <sheet name="Table 1-7-2" sheetId="11" r:id="rId11"/>
    <sheet name="Table 1-8-1" sheetId="12" r:id="rId12"/>
    <sheet name="Table 1-8-2" sheetId="13" r:id="rId13"/>
    <sheet name="Table 1-9-1" sheetId="14" r:id="rId14"/>
    <sheet name="Table 1-9-2" sheetId="15" r:id="rId15"/>
    <sheet name="Sheet1" sheetId="16" r:id="rId16"/>
  </sheets>
  <definedNames>
    <definedName name="_xlnm.Print_Area" localSheetId="0">'Table 1-1'!$A$1:$I$37</definedName>
    <definedName name="_xlnm.Print_Area" localSheetId="1">'Table 1-2-1'!$A$1:$I$38</definedName>
    <definedName name="_xlnm.Print_Area" localSheetId="2">'Table 1-2-2'!$A$1:$K$37</definedName>
    <definedName name="_xlnm.Print_Area" localSheetId="3">'Table 1-3-1'!$A$1:$I$38</definedName>
    <definedName name="_xlnm.Print_Area" localSheetId="4">'Table 1-3-2'!$A$1:$AG$41</definedName>
    <definedName name="_xlnm.Print_Area" localSheetId="5">'Table 1-4-1'!$A$1:$T$41</definedName>
    <definedName name="_xlnm.Print_Area" localSheetId="6">'Table 1-4-2'!$U$1:$AN$41</definedName>
    <definedName name="_xlnm.Print_Area" localSheetId="7">'Table 1-5'!$A$1:$K$40</definedName>
    <definedName name="_xlnm.Print_Area" localSheetId="8">'Table 1-6'!$A$1:$K$40</definedName>
    <definedName name="_xlnm.Print_Area" localSheetId="9">'Table 1-7-1'!$A$1:$K$40</definedName>
    <definedName name="_xlnm.Print_Area" localSheetId="10">'Table 1-7-2'!$N$1:$V$37</definedName>
    <definedName name="_xlnm.Print_Area" localSheetId="11">'Table 1-8-1'!$B$1:$M$37</definedName>
    <definedName name="_xlnm.Print_Area" localSheetId="12">'Table 1-8-2'!$P$1:$AA$37</definedName>
    <definedName name="_xlnm.Print_Area" localSheetId="13">'Table 1-9-1'!$A$1:$K$40</definedName>
    <definedName name="_xlnm.Print_Area" localSheetId="14">'Table 1-9-2'!$N$1:$V$39</definedName>
  </definedNames>
  <calcPr fullCalcOnLoad="1"/>
</workbook>
</file>

<file path=xl/sharedStrings.xml><?xml version="1.0" encoding="utf-8"?>
<sst xmlns="http://schemas.openxmlformats.org/spreadsheetml/2006/main" count="967" uniqueCount="205">
  <si>
    <t>10-19</t>
  </si>
  <si>
    <t>20-49</t>
  </si>
  <si>
    <t>50-99</t>
  </si>
  <si>
    <t>100-499</t>
  </si>
  <si>
    <t>500-999</t>
  </si>
  <si>
    <t xml:space="preserve">Size of Persons Engaged </t>
  </si>
  <si>
    <t>Male</t>
  </si>
  <si>
    <t>Female</t>
  </si>
  <si>
    <t>(%)</t>
  </si>
  <si>
    <t>1 person</t>
  </si>
  <si>
    <t>5 and over</t>
  </si>
  <si>
    <t>10 and over</t>
  </si>
  <si>
    <t>20 and over</t>
  </si>
  <si>
    <t>50 and over</t>
  </si>
  <si>
    <t>100 and over</t>
  </si>
  <si>
    <t>500 and over</t>
  </si>
  <si>
    <t>(establishments)</t>
  </si>
  <si>
    <t>Sex of Representative</t>
  </si>
  <si>
    <t>Both Sexes</t>
  </si>
  <si>
    <t>1,000 and over</t>
  </si>
  <si>
    <t>Total</t>
  </si>
  <si>
    <t>5</t>
  </si>
  <si>
    <t>6</t>
  </si>
  <si>
    <t>7</t>
  </si>
  <si>
    <t>8</t>
  </si>
  <si>
    <t>9</t>
  </si>
  <si>
    <t>1-10</t>
  </si>
  <si>
    <t>11-50</t>
  </si>
  <si>
    <t>51-100</t>
  </si>
  <si>
    <t>101 and over</t>
  </si>
  <si>
    <t>Registered</t>
  </si>
  <si>
    <t>Not Registered</t>
  </si>
  <si>
    <t>Cambodian</t>
  </si>
  <si>
    <t>Foreigner</t>
  </si>
  <si>
    <t xml:space="preserve">Table 1-2-1. Number of Establishments by Size of Persons Engaged </t>
  </si>
  <si>
    <t>Other Asian Countries</t>
  </si>
  <si>
    <t>US and Europe</t>
  </si>
  <si>
    <t>Others</t>
  </si>
  <si>
    <t>Commerce</t>
  </si>
  <si>
    <t>Economy and Finance</t>
  </si>
  <si>
    <t>Interior</t>
  </si>
  <si>
    <t>Health</t>
  </si>
  <si>
    <t>Labor</t>
  </si>
  <si>
    <t>Posts and Tel.</t>
  </si>
  <si>
    <t>Tourism</t>
  </si>
  <si>
    <t>(1/3)</t>
  </si>
  <si>
    <t>(2/3)</t>
  </si>
  <si>
    <t>Social Affair</t>
  </si>
  <si>
    <t>Women's Affairs</t>
  </si>
  <si>
    <t>National Bank</t>
  </si>
  <si>
    <t>Industry</t>
  </si>
  <si>
    <t>Ministries and Agencies</t>
  </si>
  <si>
    <t>Water Resource</t>
  </si>
  <si>
    <t>Public Works</t>
  </si>
  <si>
    <t>Culture and Religion</t>
  </si>
  <si>
    <t>(3/3)</t>
  </si>
  <si>
    <t>Environ- ment</t>
  </si>
  <si>
    <t>Education</t>
  </si>
  <si>
    <t>Culture and Fine Arts</t>
  </si>
  <si>
    <t>Informa- tion</t>
  </si>
  <si>
    <t>Justice</t>
  </si>
  <si>
    <t>Land Manage- ment</t>
  </si>
  <si>
    <t>Civil Aviation</t>
  </si>
  <si>
    <t xml:space="preserve">Table 1-3-2. Number of Registered Establishments by Size of Persons Engaged </t>
  </si>
  <si>
    <t>(1/2)</t>
  </si>
  <si>
    <t>(2/2)</t>
  </si>
  <si>
    <t>State- owned</t>
  </si>
  <si>
    <t>Coopera- tive</t>
  </si>
  <si>
    <t>NGO</t>
  </si>
  <si>
    <t>Branch of a foreign company</t>
  </si>
  <si>
    <t xml:space="preserve">Table 1-5. Number of Establishments by Size of Persons Engaged </t>
  </si>
  <si>
    <t>Head Office</t>
  </si>
  <si>
    <t>Branch</t>
  </si>
  <si>
    <t>Single Unit</t>
  </si>
  <si>
    <t>Head Office or Branch</t>
  </si>
  <si>
    <t>Street</t>
  </si>
  <si>
    <t>Home</t>
  </si>
  <si>
    <t>Apartment</t>
  </si>
  <si>
    <t>Traditional Market</t>
  </si>
  <si>
    <t>Modern Shopping Mall</t>
  </si>
  <si>
    <t>Exclusive Block or Building</t>
  </si>
  <si>
    <t>Individual Proprietor</t>
  </si>
  <si>
    <t>Sole Proprietor</t>
  </si>
  <si>
    <t>General Partner- ship</t>
  </si>
  <si>
    <t>Limited Partner- ship</t>
  </si>
  <si>
    <t>Private Limited Company</t>
  </si>
  <si>
    <t>Public Limited Company</t>
  </si>
  <si>
    <t xml:space="preserve">Table 1-6. Number of Establishments by Size of Persons Engaged </t>
  </si>
  <si>
    <t>Tenure of Business Place</t>
  </si>
  <si>
    <t>Owned</t>
  </si>
  <si>
    <t>Rented</t>
  </si>
  <si>
    <t>Area of Business Place</t>
  </si>
  <si>
    <r>
      <t>Under 5m</t>
    </r>
    <r>
      <rPr>
        <vertAlign val="superscript"/>
        <sz val="9"/>
        <rFont val="Arial Unicode MS"/>
        <family val="3"/>
      </rPr>
      <t>2</t>
    </r>
  </si>
  <si>
    <r>
      <t>5-9m</t>
    </r>
    <r>
      <rPr>
        <vertAlign val="superscript"/>
        <sz val="9"/>
        <rFont val="Arial Unicode MS"/>
        <family val="3"/>
      </rPr>
      <t>2</t>
    </r>
  </si>
  <si>
    <r>
      <t>10-29m</t>
    </r>
    <r>
      <rPr>
        <vertAlign val="superscript"/>
        <sz val="9"/>
        <rFont val="Arial Unicode MS"/>
        <family val="3"/>
      </rPr>
      <t>2</t>
    </r>
  </si>
  <si>
    <r>
      <t>30-49m</t>
    </r>
    <r>
      <rPr>
        <vertAlign val="superscript"/>
        <sz val="9"/>
        <rFont val="Arial Unicode MS"/>
        <family val="3"/>
      </rPr>
      <t>2</t>
    </r>
  </si>
  <si>
    <r>
      <t>50-99m</t>
    </r>
    <r>
      <rPr>
        <vertAlign val="superscript"/>
        <sz val="9"/>
        <rFont val="Arial Unicode MS"/>
        <family val="3"/>
      </rPr>
      <t>2</t>
    </r>
  </si>
  <si>
    <r>
      <t>100-199m</t>
    </r>
    <r>
      <rPr>
        <vertAlign val="superscript"/>
        <sz val="9"/>
        <rFont val="Arial Unicode MS"/>
        <family val="3"/>
      </rPr>
      <t>2</t>
    </r>
  </si>
  <si>
    <t>2004-2008</t>
  </si>
  <si>
    <t>1999-2003</t>
  </si>
  <si>
    <t>1991-1998</t>
  </si>
  <si>
    <t>Year of Starting the Business</t>
  </si>
  <si>
    <t>before 1990 or unknown</t>
  </si>
  <si>
    <t>Ownership</t>
  </si>
  <si>
    <t>Registered or not</t>
  </si>
  <si>
    <t>Subsidiary of a foreign company</t>
  </si>
  <si>
    <t>Chinese</t>
  </si>
  <si>
    <t>Korean</t>
  </si>
  <si>
    <t>Viet- namese</t>
  </si>
  <si>
    <t>1) Commercial representative office of a foreign company</t>
  </si>
  <si>
    <t xml:space="preserve">                  and Ownership - Cambodia (2011)</t>
  </si>
  <si>
    <t xml:space="preserve">                   and Kind of Business Place - Cambodia (2011)</t>
  </si>
  <si>
    <t xml:space="preserve">                   and Area of Business Place - Cambodia (2011)</t>
  </si>
  <si>
    <t xml:space="preserve">                   and Year of Starting the Business - Cambodia (2011)</t>
  </si>
  <si>
    <t>Kind of Business Place</t>
  </si>
  <si>
    <t xml:space="preserve">Table 1-7-1. Number of Establishments by Size of Persons Engaged </t>
  </si>
  <si>
    <t xml:space="preserve">Table 1-9-1. Number of Establishments by Size of Persons Engaged </t>
  </si>
  <si>
    <t>(%)</t>
  </si>
  <si>
    <t xml:space="preserve">Table 1-8-1. Number of Establishments by Size of Persons Engaged </t>
  </si>
  <si>
    <r>
      <t>200-499m</t>
    </r>
    <r>
      <rPr>
        <vertAlign val="superscript"/>
        <sz val="9"/>
        <rFont val="Arial Unicode MS"/>
        <family val="3"/>
      </rPr>
      <t>2</t>
    </r>
    <r>
      <rPr>
        <sz val="9"/>
        <rFont val="Arial Unicode MS"/>
        <family val="3"/>
      </rPr>
      <t xml:space="preserve"> </t>
    </r>
  </si>
  <si>
    <r>
      <t>500-999m</t>
    </r>
    <r>
      <rPr>
        <vertAlign val="superscript"/>
        <sz val="9"/>
        <rFont val="Arial Unicode MS"/>
        <family val="3"/>
      </rPr>
      <t>2</t>
    </r>
  </si>
  <si>
    <t xml:space="preserve">Table 1-1. Number of Establishments by Size of Persons Engaged </t>
  </si>
  <si>
    <t xml:space="preserve">                 and Sex of Representative - Cambodia (2011)</t>
  </si>
  <si>
    <t xml:space="preserve"> Cambodian Owner or not</t>
  </si>
  <si>
    <t xml:space="preserve"> Nationality of the Owner</t>
  </si>
  <si>
    <t xml:space="preserve">Table 1-2-2. Number of Establishments by Size of Persons Engaged </t>
  </si>
  <si>
    <t xml:space="preserve">Table 1-3-1. Number of Establishments by Size of Persons Engaged </t>
  </si>
  <si>
    <t>CDC 1)</t>
  </si>
  <si>
    <t>Rep. Office of a foreign company 1)</t>
  </si>
  <si>
    <t xml:space="preserve">Table 1-4-1. Number of Establishments by Size of Persons Engaged </t>
  </si>
  <si>
    <r>
      <t xml:space="preserve">Table 1-4-2. Percent Distribution of Number of </t>
    </r>
    <r>
      <rPr>
        <sz val="10"/>
        <rFont val="Arial"/>
        <family val="2"/>
      </rPr>
      <t xml:space="preserve">Establishments by Size of Persons Engaged </t>
    </r>
  </si>
  <si>
    <t xml:space="preserve">Table 1-4-2. Percent Distribution of Number of Establishments by Size of Persons Engaged </t>
  </si>
  <si>
    <t xml:space="preserve">                 and Tenure of Business Place - Cambodia (2011)</t>
  </si>
  <si>
    <t xml:space="preserve">Table 1-7-2. Percent Distribution of Number of Establishments by Size of Persons Engaged </t>
  </si>
  <si>
    <r>
      <t>1000m</t>
    </r>
    <r>
      <rPr>
        <vertAlign val="superscript"/>
        <sz val="9"/>
        <rFont val="Arial Unicode MS"/>
        <family val="3"/>
      </rPr>
      <t>2</t>
    </r>
    <r>
      <rPr>
        <sz val="9"/>
        <rFont val="Arial Unicode MS"/>
        <family val="3"/>
      </rPr>
      <t xml:space="preserve"> and over </t>
    </r>
  </si>
  <si>
    <t xml:space="preserve">                   and Area of Business Place - Cambodia (2011)</t>
  </si>
  <si>
    <t xml:space="preserve">Table 1-8-2. Percent Distribution of Number of Establishments by Size of Persons Engaged </t>
  </si>
  <si>
    <t xml:space="preserve">Table 1-9-2. Percent Distribution of Number of Establishments by Size of Persons Engaged </t>
  </si>
  <si>
    <t xml:space="preserve">  the number of registered establishments in this table is a cumulative number.</t>
  </si>
  <si>
    <t>1) CDC stands for Council for Development Cambodia.</t>
  </si>
  <si>
    <t>2) "State-owned" includes "Autonomy-owned".</t>
  </si>
  <si>
    <t xml:space="preserve">                   and Whether Cambodian Owner or not - Cambodia (2011)</t>
  </si>
  <si>
    <t>Total</t>
  </si>
  <si>
    <t>5</t>
  </si>
  <si>
    <t>6</t>
  </si>
  <si>
    <t>7</t>
  </si>
  <si>
    <t>8</t>
  </si>
  <si>
    <t>9</t>
  </si>
  <si>
    <t>1,000 and over</t>
  </si>
  <si>
    <t>1-10</t>
  </si>
  <si>
    <t>11-50</t>
  </si>
  <si>
    <t>51-100</t>
  </si>
  <si>
    <t>101 and over</t>
  </si>
  <si>
    <t xml:space="preserve">                   and Nationality of Owner - Cambodia (2011)</t>
  </si>
  <si>
    <t xml:space="preserve">                   and Registered Ministry or Agency - Cambodia (2011)</t>
  </si>
  <si>
    <t>* Since many establishments are registered at more than two ministries or agencies,</t>
  </si>
  <si>
    <t>(1/2)</t>
  </si>
  <si>
    <t>(2/2)</t>
  </si>
  <si>
    <r>
      <t xml:space="preserve">Table 1-4-1. Number of </t>
    </r>
    <r>
      <rPr>
        <sz val="10"/>
        <rFont val="Arial"/>
        <family val="2"/>
      </rPr>
      <t xml:space="preserve">Establishments by Size of Persons Engaged </t>
    </r>
  </si>
  <si>
    <t xml:space="preserve">Table 1-4-1. Number of Establishments by Size of Persons Engaged </t>
  </si>
  <si>
    <t xml:space="preserve">                  and Ownership - Cambodia (2011)</t>
  </si>
  <si>
    <t>Ownership</t>
  </si>
  <si>
    <t>Ownership</t>
  </si>
  <si>
    <t xml:space="preserve">Size of Persons Engaged </t>
  </si>
  <si>
    <t>Total</t>
  </si>
  <si>
    <t>Individual Proprietor</t>
  </si>
  <si>
    <t>Sole Proprietor</t>
  </si>
  <si>
    <t>General Partner- ship</t>
  </si>
  <si>
    <t>Limited Partner- ship</t>
  </si>
  <si>
    <t>Private Limited Company</t>
  </si>
  <si>
    <t>Public Limited Company</t>
  </si>
  <si>
    <t>Subsidiary of a foreign company</t>
  </si>
  <si>
    <t>Branch of a foreign company</t>
  </si>
  <si>
    <t>Rep. office of a foreign company 1)</t>
  </si>
  <si>
    <t>Coopera- tive</t>
  </si>
  <si>
    <t>State- owned        2)</t>
  </si>
  <si>
    <t>NGO</t>
  </si>
  <si>
    <t>Others</t>
  </si>
  <si>
    <t>(establishments)</t>
  </si>
  <si>
    <t>(establishments)</t>
  </si>
  <si>
    <t>Total</t>
  </si>
  <si>
    <t>5</t>
  </si>
  <si>
    <t>5</t>
  </si>
  <si>
    <t>6</t>
  </si>
  <si>
    <t>6</t>
  </si>
  <si>
    <t>7</t>
  </si>
  <si>
    <t>7</t>
  </si>
  <si>
    <t>8</t>
  </si>
  <si>
    <t>8</t>
  </si>
  <si>
    <t>9</t>
  </si>
  <si>
    <t>1,000 and over</t>
  </si>
  <si>
    <t>1-10</t>
  </si>
  <si>
    <t>11-50</t>
  </si>
  <si>
    <t>51-100</t>
  </si>
  <si>
    <t>101 and over</t>
  </si>
  <si>
    <t>1) Commercial representative office of a foreign company</t>
  </si>
  <si>
    <t>2) "State-owned" includes "Autonomy-owned".</t>
  </si>
  <si>
    <r>
      <t xml:space="preserve">Table 1-4-1. Number of </t>
    </r>
    <r>
      <rPr>
        <sz val="10"/>
        <rFont val="Arial"/>
        <family val="2"/>
      </rPr>
      <t xml:space="preserve">Establishments by Size of Persons Engaged </t>
    </r>
  </si>
  <si>
    <t>Rep. office of a foreign company 1)</t>
  </si>
  <si>
    <t>State- owned        2)</t>
  </si>
  <si>
    <t xml:space="preserve">                 and Whether Head Office or Branch - Cambodia (2011)</t>
  </si>
  <si>
    <t>Street Business</t>
  </si>
  <si>
    <t>1990 or before 1)</t>
  </si>
  <si>
    <t>1) Include establishments whose "Year of Starting the Business" is unknown.</t>
  </si>
  <si>
    <t xml:space="preserve">          and Whether Registered at the Ministry of Commerce or Not - Cambodia (2011)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</si>
</sst>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  <numFmt numFmtId="190" formatCode="0_);[Red]\(0\)"/>
    <numFmt numFmtId="191" formatCode="[$-411]yyyy&quot;年&quot;m&quot;月&quot;d&quot;日&quot;\ dddd"/>
    <numFmt numFmtId="192" formatCode="hh:mm:ss"/>
    <numFmt numFmtId="193" formatCode="###0"/>
  </numFmts>
  <fonts count="46">
    <font>
      <sz val="10"/>
      <name val="Arial"/>
      <family val="2"/>
    </font>
    <font>
      <sz val="6"/>
      <name val="ＭＳ Ｐゴシック"/>
      <family val="3"/>
    </font>
    <font>
      <sz val="10"/>
      <name val="Arial Unicode MS"/>
      <family val="3"/>
    </font>
    <font>
      <sz val="11"/>
      <color indexed="8"/>
      <name val="ＭＳ Ｐゴシック"/>
      <family val="3"/>
    </font>
    <font>
      <sz val="9"/>
      <name val="Arial Unicode MS"/>
      <family val="3"/>
    </font>
    <font>
      <vertAlign val="superscript"/>
      <sz val="9"/>
      <name val="Arial Unicode MS"/>
      <family val="3"/>
    </font>
    <font>
      <i/>
      <sz val="10"/>
      <name val="Arial Unicode MS"/>
      <family val="3"/>
    </font>
    <font>
      <i/>
      <sz val="10"/>
      <name val="Arial"/>
      <family val="2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0"/>
      <color indexed="20"/>
      <name val="Arial"/>
      <family val="2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u val="single"/>
      <sz val="10"/>
      <color indexed="12"/>
      <name val="Arial"/>
      <family val="2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Arial"/>
      <family val="2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theme="0" tint="-0.2499399930238723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theme="0" tint="-0.4999699890613556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 style="thin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>
        <color indexed="63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>
        <color theme="0" tint="-0.3499799966812134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3499799966812134"/>
      </bottom>
    </border>
    <border>
      <left>
        <color indexed="63"/>
      </left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/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 style="thin"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theme="0" tint="-0.24993999302387238"/>
      </top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/>
    </border>
    <border>
      <left>
        <color indexed="63"/>
      </left>
      <right style="thin"/>
      <top style="thin">
        <color theme="0" tint="-0.3499799966812134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Fill="1" applyAlignment="1">
      <alignment/>
    </xf>
    <xf numFmtId="189" fontId="2" fillId="0" borderId="0" xfId="0" applyNumberFormat="1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vertical="center"/>
    </xf>
    <xf numFmtId="189" fontId="2" fillId="0" borderId="11" xfId="0" applyNumberFormat="1" applyFont="1" applyFill="1" applyBorder="1" applyAlignment="1">
      <alignment vertical="center"/>
    </xf>
    <xf numFmtId="189" fontId="2" fillId="0" borderId="12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left" vertical="center"/>
    </xf>
    <xf numFmtId="49" fontId="2" fillId="0" borderId="24" xfId="0" applyNumberFormat="1" applyFont="1" applyFill="1" applyBorder="1" applyAlignment="1">
      <alignment horizontal="left" vertical="center"/>
    </xf>
    <xf numFmtId="49" fontId="2" fillId="0" borderId="25" xfId="0" applyNumberFormat="1" applyFont="1" applyFill="1" applyBorder="1" applyAlignment="1">
      <alignment horizontal="left" vertical="center"/>
    </xf>
    <xf numFmtId="186" fontId="2" fillId="0" borderId="26" xfId="0" applyNumberFormat="1" applyFont="1" applyFill="1" applyBorder="1" applyAlignment="1">
      <alignment vertical="center"/>
    </xf>
    <xf numFmtId="186" fontId="2" fillId="0" borderId="27" xfId="0" applyNumberFormat="1" applyFont="1" applyFill="1" applyBorder="1" applyAlignment="1">
      <alignment vertical="center"/>
    </xf>
    <xf numFmtId="49" fontId="2" fillId="0" borderId="28" xfId="0" applyNumberFormat="1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33" borderId="16" xfId="61" applyFont="1" applyFill="1" applyBorder="1" applyAlignment="1">
      <alignment horizontal="center" vertical="center" wrapText="1"/>
      <protection/>
    </xf>
    <xf numFmtId="0" fontId="4" fillId="33" borderId="14" xfId="61" applyFont="1" applyFill="1" applyBorder="1" applyAlignment="1">
      <alignment horizontal="center" vertical="center" wrapText="1"/>
      <protection/>
    </xf>
    <xf numFmtId="0" fontId="4" fillId="33" borderId="29" xfId="61" applyFont="1" applyFill="1" applyBorder="1" applyAlignment="1">
      <alignment horizontal="center" vertical="center" wrapText="1"/>
      <protection/>
    </xf>
    <xf numFmtId="0" fontId="4" fillId="33" borderId="15" xfId="61" applyFont="1" applyFill="1" applyBorder="1" applyAlignment="1">
      <alignment horizontal="center" vertical="center" wrapText="1"/>
      <protection/>
    </xf>
    <xf numFmtId="0" fontId="4" fillId="33" borderId="30" xfId="61" applyFont="1" applyFill="1" applyBorder="1" applyAlignment="1">
      <alignment horizontal="center" vertical="center"/>
      <protection/>
    </xf>
    <xf numFmtId="0" fontId="4" fillId="33" borderId="18" xfId="61" applyFont="1" applyFill="1" applyBorder="1" applyAlignment="1">
      <alignment horizontal="center" vertical="center"/>
      <protection/>
    </xf>
    <xf numFmtId="0" fontId="4" fillId="33" borderId="31" xfId="61" applyFont="1" applyFill="1" applyBorder="1" applyAlignment="1">
      <alignment horizontal="center" vertical="center"/>
      <protection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4" fillId="33" borderId="35" xfId="61" applyFont="1" applyFill="1" applyBorder="1" applyAlignment="1">
      <alignment horizontal="center" vertical="center" wrapText="1"/>
      <protection/>
    </xf>
    <xf numFmtId="0" fontId="4" fillId="33" borderId="36" xfId="61" applyFont="1" applyFill="1" applyBorder="1" applyAlignment="1">
      <alignment horizontal="center" vertical="center" wrapText="1"/>
      <protection/>
    </xf>
    <xf numFmtId="0" fontId="4" fillId="33" borderId="37" xfId="61" applyFont="1" applyFill="1" applyBorder="1" applyAlignment="1">
      <alignment horizontal="center" vertical="center" wrapText="1"/>
      <protection/>
    </xf>
    <xf numFmtId="0" fontId="2" fillId="0" borderId="38" xfId="0" applyFont="1" applyFill="1" applyBorder="1" applyAlignment="1">
      <alignment horizontal="center" vertical="center"/>
    </xf>
    <xf numFmtId="0" fontId="4" fillId="33" borderId="38" xfId="61" applyFont="1" applyFill="1" applyBorder="1" applyAlignment="1">
      <alignment horizontal="center" vertical="center" wrapText="1"/>
      <protection/>
    </xf>
    <xf numFmtId="0" fontId="4" fillId="33" borderId="39" xfId="61" applyFont="1" applyFill="1" applyBorder="1" applyAlignment="1">
      <alignment horizontal="center" vertical="center" wrapText="1"/>
      <protection/>
    </xf>
    <xf numFmtId="0" fontId="4" fillId="33" borderId="40" xfId="6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186" fontId="2" fillId="0" borderId="10" xfId="0" applyNumberFormat="1" applyFont="1" applyFill="1" applyBorder="1" applyAlignment="1">
      <alignment vertical="center"/>
    </xf>
    <xf numFmtId="186" fontId="0" fillId="0" borderId="0" xfId="0" applyNumberFormat="1" applyFont="1" applyFill="1" applyAlignment="1">
      <alignment/>
    </xf>
    <xf numFmtId="0" fontId="2" fillId="0" borderId="38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4" fillId="33" borderId="42" xfId="61" applyFont="1" applyFill="1" applyBorder="1" applyAlignment="1">
      <alignment horizontal="center" vertical="center" wrapText="1"/>
      <protection/>
    </xf>
    <xf numFmtId="185" fontId="2" fillId="0" borderId="0" xfId="0" applyNumberFormat="1" applyFont="1" applyFill="1" applyBorder="1" applyAlignment="1">
      <alignment vertical="center"/>
    </xf>
    <xf numFmtId="185" fontId="2" fillId="0" borderId="10" xfId="0" applyNumberFormat="1" applyFont="1" applyFill="1" applyBorder="1" applyAlignment="1">
      <alignment vertical="center"/>
    </xf>
    <xf numFmtId="185" fontId="2" fillId="0" borderId="27" xfId="0" applyNumberFormat="1" applyFont="1" applyFill="1" applyBorder="1" applyAlignment="1">
      <alignment vertical="center"/>
    </xf>
    <xf numFmtId="185" fontId="2" fillId="0" borderId="26" xfId="0" applyNumberFormat="1" applyFont="1" applyFill="1" applyBorder="1" applyAlignment="1">
      <alignment vertical="center"/>
    </xf>
    <xf numFmtId="185" fontId="2" fillId="0" borderId="11" xfId="0" applyNumberFormat="1" applyFont="1" applyFill="1" applyBorder="1" applyAlignment="1">
      <alignment vertical="center"/>
    </xf>
    <xf numFmtId="185" fontId="2" fillId="0" borderId="12" xfId="0" applyNumberFormat="1" applyFont="1" applyFill="1" applyBorder="1" applyAlignment="1">
      <alignment vertical="center"/>
    </xf>
    <xf numFmtId="0" fontId="4" fillId="33" borderId="43" xfId="61" applyFont="1" applyFill="1" applyBorder="1" applyAlignment="1">
      <alignment horizontal="center" vertical="center" wrapText="1"/>
      <protection/>
    </xf>
    <xf numFmtId="0" fontId="4" fillId="33" borderId="44" xfId="61" applyFont="1" applyFill="1" applyBorder="1" applyAlignment="1">
      <alignment horizontal="center" vertical="center" wrapText="1"/>
      <protection/>
    </xf>
    <xf numFmtId="0" fontId="4" fillId="33" borderId="45" xfId="61" applyFont="1" applyFill="1" applyBorder="1" applyAlignment="1">
      <alignment horizontal="center" vertical="center" wrapText="1"/>
      <protection/>
    </xf>
    <xf numFmtId="0" fontId="4" fillId="33" borderId="46" xfId="61" applyFont="1" applyFill="1" applyBorder="1" applyAlignment="1">
      <alignment horizontal="center" vertical="center" wrapText="1"/>
      <protection/>
    </xf>
    <xf numFmtId="49" fontId="2" fillId="0" borderId="24" xfId="0" applyNumberFormat="1" applyFont="1" applyFill="1" applyBorder="1" applyAlignment="1">
      <alignment horizontal="left" vertical="center"/>
    </xf>
    <xf numFmtId="49" fontId="2" fillId="0" borderId="28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vertical="center"/>
    </xf>
    <xf numFmtId="0" fontId="4" fillId="0" borderId="35" xfId="61" applyFont="1" applyFill="1" applyBorder="1" applyAlignment="1">
      <alignment horizontal="center" vertical="center" wrapText="1"/>
      <protection/>
    </xf>
    <xf numFmtId="0" fontId="4" fillId="0" borderId="36" xfId="61" applyFont="1" applyFill="1" applyBorder="1" applyAlignment="1">
      <alignment horizontal="center" vertical="center" wrapText="1"/>
      <protection/>
    </xf>
    <xf numFmtId="0" fontId="4" fillId="0" borderId="37" xfId="61" applyFont="1" applyFill="1" applyBorder="1" applyAlignment="1">
      <alignment horizontal="center" vertical="center" wrapText="1"/>
      <protection/>
    </xf>
    <xf numFmtId="0" fontId="4" fillId="0" borderId="38" xfId="61" applyFont="1" applyFill="1" applyBorder="1" applyAlignment="1">
      <alignment horizontal="center" vertical="center" wrapText="1"/>
      <protection/>
    </xf>
    <xf numFmtId="0" fontId="4" fillId="0" borderId="47" xfId="61" applyFont="1" applyFill="1" applyBorder="1" applyAlignment="1">
      <alignment horizontal="center" vertical="center" wrapText="1"/>
      <protection/>
    </xf>
    <xf numFmtId="186" fontId="0" fillId="0" borderId="0" xfId="0" applyNumberFormat="1" applyFont="1" applyFill="1" applyBorder="1" applyAlignment="1">
      <alignment vertical="center"/>
    </xf>
    <xf numFmtId="186" fontId="0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4" fillId="33" borderId="0" xfId="61" applyFont="1" applyFill="1" applyBorder="1" applyAlignment="1">
      <alignment horizontal="center" vertical="center" wrapText="1"/>
      <protection/>
    </xf>
    <xf numFmtId="0" fontId="3" fillId="0" borderId="0" xfId="63" applyFont="1" applyFill="1" applyBorder="1" applyAlignment="1">
      <alignment horizontal="center"/>
      <protection/>
    </xf>
    <xf numFmtId="184" fontId="3" fillId="0" borderId="0" xfId="63" applyNumberFormat="1" applyFont="1" applyFill="1" applyBorder="1" applyAlignment="1">
      <alignment horizontal="right" wrapText="1"/>
      <protection/>
    </xf>
    <xf numFmtId="186" fontId="2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62" applyFont="1" applyFill="1" applyBorder="1" applyAlignment="1">
      <alignment horizontal="center"/>
      <protection/>
    </xf>
    <xf numFmtId="184" fontId="8" fillId="0" borderId="0" xfId="62" applyNumberFormat="1" applyFont="1" applyFill="1" applyBorder="1" applyAlignment="1">
      <alignment horizontal="right" wrapText="1"/>
      <protection/>
    </xf>
    <xf numFmtId="49" fontId="2" fillId="0" borderId="48" xfId="0" applyNumberFormat="1" applyFont="1" applyFill="1" applyBorder="1" applyAlignment="1">
      <alignment horizontal="left" vertical="center"/>
    </xf>
    <xf numFmtId="49" fontId="2" fillId="0" borderId="27" xfId="0" applyNumberFormat="1" applyFont="1" applyFill="1" applyBorder="1" applyAlignment="1">
      <alignment horizontal="left" vertical="center"/>
    </xf>
    <xf numFmtId="186" fontId="2" fillId="0" borderId="0" xfId="0" applyNumberFormat="1" applyFont="1" applyFill="1" applyBorder="1" applyAlignment="1">
      <alignment horizontal="right" vertical="center"/>
    </xf>
    <xf numFmtId="49" fontId="2" fillId="0" borderId="49" xfId="0" applyNumberFormat="1" applyFont="1" applyFill="1" applyBorder="1" applyAlignment="1">
      <alignment horizontal="left" vertical="center"/>
    </xf>
    <xf numFmtId="186" fontId="2" fillId="34" borderId="0" xfId="0" applyNumberFormat="1" applyFont="1" applyFill="1" applyBorder="1" applyAlignment="1">
      <alignment vertical="center"/>
    </xf>
    <xf numFmtId="186" fontId="2" fillId="34" borderId="26" xfId="0" applyNumberFormat="1" applyFont="1" applyFill="1" applyBorder="1" applyAlignment="1">
      <alignment vertical="center"/>
    </xf>
    <xf numFmtId="186" fontId="2" fillId="34" borderId="11" xfId="0" applyNumberFormat="1" applyFont="1" applyFill="1" applyBorder="1" applyAlignment="1">
      <alignment vertical="center"/>
    </xf>
    <xf numFmtId="186" fontId="2" fillId="35" borderId="0" xfId="0" applyNumberFormat="1" applyFont="1" applyFill="1" applyBorder="1" applyAlignment="1">
      <alignment vertical="center"/>
    </xf>
    <xf numFmtId="49" fontId="2" fillId="0" borderId="26" xfId="0" applyNumberFormat="1" applyFont="1" applyFill="1" applyBorder="1" applyAlignment="1">
      <alignment horizontal="left" vertical="center"/>
    </xf>
    <xf numFmtId="186" fontId="2" fillId="34" borderId="10" xfId="0" applyNumberFormat="1" applyFont="1" applyFill="1" applyBorder="1" applyAlignment="1">
      <alignment vertical="center"/>
    </xf>
    <xf numFmtId="186" fontId="2" fillId="34" borderId="12" xfId="0" applyNumberFormat="1" applyFont="1" applyFill="1" applyBorder="1" applyAlignment="1">
      <alignment vertical="center"/>
    </xf>
    <xf numFmtId="186" fontId="0" fillId="34" borderId="11" xfId="0" applyNumberFormat="1" applyFont="1" applyFill="1" applyBorder="1" applyAlignment="1">
      <alignment vertical="center"/>
    </xf>
    <xf numFmtId="0" fontId="2" fillId="35" borderId="0" xfId="0" applyFont="1" applyFill="1" applyAlignment="1">
      <alignment/>
    </xf>
    <xf numFmtId="49" fontId="2" fillId="35" borderId="23" xfId="0" applyNumberFormat="1" applyFont="1" applyFill="1" applyBorder="1" applyAlignment="1">
      <alignment horizontal="left" vertical="center"/>
    </xf>
    <xf numFmtId="0" fontId="2" fillId="35" borderId="33" xfId="0" applyFont="1" applyFill="1" applyBorder="1" applyAlignment="1">
      <alignment/>
    </xf>
    <xf numFmtId="0" fontId="0" fillId="35" borderId="0" xfId="0" applyFont="1" applyFill="1" applyAlignment="1">
      <alignment/>
    </xf>
    <xf numFmtId="0" fontId="2" fillId="35" borderId="34" xfId="0" applyFont="1" applyFill="1" applyBorder="1" applyAlignment="1">
      <alignment/>
    </xf>
    <xf numFmtId="186" fontId="2" fillId="35" borderId="34" xfId="0" applyNumberFormat="1" applyFont="1" applyFill="1" applyBorder="1" applyAlignment="1">
      <alignment vertical="center"/>
    </xf>
    <xf numFmtId="186" fontId="2" fillId="0" borderId="11" xfId="0" applyNumberFormat="1" applyFont="1" applyFill="1" applyBorder="1" applyAlignment="1">
      <alignment vertical="center"/>
    </xf>
    <xf numFmtId="186" fontId="2" fillId="0" borderId="12" xfId="0" applyNumberFormat="1" applyFont="1" applyFill="1" applyBorder="1" applyAlignment="1">
      <alignment vertical="center"/>
    </xf>
    <xf numFmtId="186" fontId="0" fillId="0" borderId="11" xfId="0" applyNumberFormat="1" applyFont="1" applyFill="1" applyBorder="1" applyAlignment="1">
      <alignment vertical="center"/>
    </xf>
    <xf numFmtId="186" fontId="2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86" fontId="2" fillId="0" borderId="11" xfId="0" applyNumberFormat="1" applyFont="1" applyFill="1" applyBorder="1" applyAlignment="1">
      <alignment/>
    </xf>
    <xf numFmtId="186" fontId="2" fillId="0" borderId="12" xfId="0" applyNumberFormat="1" applyFont="1" applyFill="1" applyBorder="1" applyAlignment="1">
      <alignment/>
    </xf>
    <xf numFmtId="0" fontId="2" fillId="0" borderId="3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4" fillId="33" borderId="53" xfId="61" applyFont="1" applyFill="1" applyBorder="1" applyAlignment="1">
      <alignment horizontal="center" vertical="center"/>
      <protection/>
    </xf>
    <xf numFmtId="0" fontId="4" fillId="33" borderId="54" xfId="61" applyFont="1" applyFill="1" applyBorder="1" applyAlignment="1">
      <alignment horizontal="center" vertical="center"/>
      <protection/>
    </xf>
    <xf numFmtId="0" fontId="4" fillId="33" borderId="55" xfId="61" applyFont="1" applyFill="1" applyBorder="1" applyAlignment="1">
      <alignment horizontal="center" vertical="center"/>
      <protection/>
    </xf>
    <xf numFmtId="0" fontId="4" fillId="0" borderId="53" xfId="61" applyFont="1" applyFill="1" applyBorder="1" applyAlignment="1">
      <alignment horizontal="center" vertical="center"/>
      <protection/>
    </xf>
    <xf numFmtId="0" fontId="4" fillId="0" borderId="54" xfId="61" applyFont="1" applyFill="1" applyBorder="1" applyAlignment="1">
      <alignment horizontal="center" vertical="center"/>
      <protection/>
    </xf>
    <xf numFmtId="0" fontId="4" fillId="0" borderId="55" xfId="61" applyFont="1" applyFill="1" applyBorder="1" applyAlignment="1">
      <alignment horizontal="center" vertical="center"/>
      <protection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Table 1-7-1_1" xfId="62"/>
    <cellStyle name="標準_Table 1-8-1_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8.421875" style="1" customWidth="1"/>
    <col min="3" max="8" width="10.7109375" style="1" customWidth="1"/>
    <col min="9" max="9" width="2.7109375" style="1" customWidth="1"/>
    <col min="10" max="16384" width="9.140625" style="1" customWidth="1"/>
  </cols>
  <sheetData>
    <row r="1" spans="1:9" ht="15" customHeight="1">
      <c r="A1" s="7"/>
      <c r="B1" s="7"/>
      <c r="C1" s="7"/>
      <c r="D1" s="7"/>
      <c r="E1" s="7"/>
      <c r="F1" s="7"/>
      <c r="G1" s="7"/>
      <c r="H1" s="7"/>
      <c r="I1" s="7"/>
    </row>
    <row r="2" spans="1:9" ht="15" customHeight="1">
      <c r="A2" s="7"/>
      <c r="B2" s="8" t="s">
        <v>121</v>
      </c>
      <c r="C2" s="8"/>
      <c r="D2" s="8"/>
      <c r="E2" s="8"/>
      <c r="F2" s="8"/>
      <c r="G2" s="8"/>
      <c r="H2" s="8"/>
      <c r="I2" s="7"/>
    </row>
    <row r="3" spans="1:9" ht="15" customHeight="1">
      <c r="A3" s="7"/>
      <c r="B3" s="8" t="s">
        <v>122</v>
      </c>
      <c r="C3" s="8"/>
      <c r="D3" s="8"/>
      <c r="E3" s="8"/>
      <c r="F3" s="8"/>
      <c r="G3" s="8"/>
      <c r="H3" s="8"/>
      <c r="I3" s="7"/>
    </row>
    <row r="4" spans="1:9" ht="15" customHeight="1">
      <c r="A4" s="7"/>
      <c r="B4" s="8"/>
      <c r="C4" s="8"/>
      <c r="D4" s="8"/>
      <c r="E4" s="8"/>
      <c r="F4" s="8"/>
      <c r="G4" s="8"/>
      <c r="H4" s="8"/>
      <c r="I4" s="7"/>
    </row>
    <row r="5" spans="1:9" ht="15" customHeight="1">
      <c r="A5" s="7"/>
      <c r="B5" s="118" t="s">
        <v>5</v>
      </c>
      <c r="C5" s="121" t="s">
        <v>17</v>
      </c>
      <c r="D5" s="122"/>
      <c r="E5" s="122"/>
      <c r="F5" s="122"/>
      <c r="G5" s="122"/>
      <c r="H5" s="123"/>
      <c r="I5" s="7"/>
    </row>
    <row r="6" spans="1:9" ht="29.25" customHeight="1">
      <c r="A6" s="7"/>
      <c r="B6" s="119"/>
      <c r="C6" s="9" t="s">
        <v>18</v>
      </c>
      <c r="D6" s="10" t="s">
        <v>6</v>
      </c>
      <c r="E6" s="11" t="s">
        <v>7</v>
      </c>
      <c r="F6" s="12" t="s">
        <v>18</v>
      </c>
      <c r="G6" s="10" t="s">
        <v>6</v>
      </c>
      <c r="H6" s="11" t="s">
        <v>7</v>
      </c>
      <c r="I6" s="7"/>
    </row>
    <row r="7" spans="1:9" ht="15" customHeight="1">
      <c r="A7" s="7"/>
      <c r="B7" s="120"/>
      <c r="C7" s="13"/>
      <c r="D7" s="14" t="s">
        <v>16</v>
      </c>
      <c r="E7" s="15"/>
      <c r="F7" s="16"/>
      <c r="G7" s="17" t="s">
        <v>8</v>
      </c>
      <c r="H7" s="18"/>
      <c r="I7" s="7"/>
    </row>
    <row r="8" spans="1:9" ht="6.75" customHeight="1">
      <c r="A8" s="7"/>
      <c r="B8" s="19"/>
      <c r="C8" s="6"/>
      <c r="D8" s="6"/>
      <c r="E8" s="6"/>
      <c r="F8" s="2"/>
      <c r="G8" s="2"/>
      <c r="H8" s="3"/>
      <c r="I8" s="7"/>
    </row>
    <row r="9" spans="1:9" ht="15">
      <c r="A9" s="7"/>
      <c r="B9" s="19" t="s">
        <v>20</v>
      </c>
      <c r="C9" s="6">
        <f>SUM(C11:C25)</f>
        <v>505134</v>
      </c>
      <c r="D9" s="6">
        <f>SUM(D11:D25)</f>
        <v>176130</v>
      </c>
      <c r="E9" s="6">
        <f>SUM(E11:E25)</f>
        <v>329004</v>
      </c>
      <c r="F9" s="2">
        <f>C9/$C$9*100</f>
        <v>100</v>
      </c>
      <c r="G9" s="2">
        <f>D9/$C$9*100</f>
        <v>34.86797562626946</v>
      </c>
      <c r="H9" s="3">
        <f>E9/$C$9*100</f>
        <v>65.13202437373053</v>
      </c>
      <c r="I9" s="7"/>
    </row>
    <row r="10" spans="1:9" ht="6.75" customHeight="1">
      <c r="A10" s="7"/>
      <c r="B10" s="19"/>
      <c r="C10" s="6"/>
      <c r="D10" s="6"/>
      <c r="E10" s="6"/>
      <c r="F10" s="2"/>
      <c r="G10" s="2"/>
      <c r="H10" s="3"/>
      <c r="I10" s="7"/>
    </row>
    <row r="11" spans="1:9" ht="15">
      <c r="A11" s="7"/>
      <c r="B11" s="19" t="s">
        <v>9</v>
      </c>
      <c r="C11" s="6">
        <f>D11+E11</f>
        <v>222167</v>
      </c>
      <c r="D11" s="6">
        <v>54888</v>
      </c>
      <c r="E11" s="6">
        <v>167279</v>
      </c>
      <c r="F11" s="2">
        <f aca="true" t="shared" si="0" ref="F11:F25">C11/$C$9*100</f>
        <v>43.98179492966223</v>
      </c>
      <c r="G11" s="2">
        <f aca="true" t="shared" si="1" ref="G11:G25">D11/$C$9*100</f>
        <v>10.866027628312487</v>
      </c>
      <c r="H11" s="3">
        <f aca="true" t="shared" si="2" ref="H11:H25">E11/$C$9*100</f>
        <v>33.11576730134974</v>
      </c>
      <c r="I11" s="7"/>
    </row>
    <row r="12" spans="1:9" ht="15">
      <c r="A12" s="7"/>
      <c r="B12" s="19">
        <v>2</v>
      </c>
      <c r="C12" s="6">
        <f>D12+E12</f>
        <v>176214</v>
      </c>
      <c r="D12" s="6">
        <v>66443</v>
      </c>
      <c r="E12" s="6">
        <v>109771</v>
      </c>
      <c r="F12" s="2">
        <f t="shared" si="0"/>
        <v>34.88460487712172</v>
      </c>
      <c r="G12" s="2">
        <f t="shared" si="1"/>
        <v>13.153539456856992</v>
      </c>
      <c r="H12" s="3">
        <f t="shared" si="2"/>
        <v>21.731065420264724</v>
      </c>
      <c r="I12" s="7"/>
    </row>
    <row r="13" spans="1:9" ht="15">
      <c r="A13" s="7"/>
      <c r="B13" s="19">
        <v>3</v>
      </c>
      <c r="C13" s="6">
        <f>D13+E13</f>
        <v>46380</v>
      </c>
      <c r="D13" s="6">
        <v>19333</v>
      </c>
      <c r="E13" s="6">
        <v>27047</v>
      </c>
      <c r="F13" s="2">
        <f t="shared" si="0"/>
        <v>9.181722077706114</v>
      </c>
      <c r="G13" s="2">
        <f t="shared" si="1"/>
        <v>3.827301270553952</v>
      </c>
      <c r="H13" s="3">
        <f t="shared" si="2"/>
        <v>5.354420807152162</v>
      </c>
      <c r="I13" s="7"/>
    </row>
    <row r="14" spans="1:9" ht="15">
      <c r="A14" s="7"/>
      <c r="B14" s="19">
        <v>4</v>
      </c>
      <c r="C14" s="6">
        <f aca="true" t="shared" si="3" ref="C14:C25">D14+E14</f>
        <v>20877</v>
      </c>
      <c r="D14" s="6">
        <v>10101</v>
      </c>
      <c r="E14" s="6">
        <v>10776</v>
      </c>
      <c r="F14" s="2">
        <f t="shared" si="0"/>
        <v>4.132962738600055</v>
      </c>
      <c r="G14" s="2">
        <f t="shared" si="1"/>
        <v>1.999667414982955</v>
      </c>
      <c r="H14" s="3">
        <f t="shared" si="2"/>
        <v>2.1332953236170997</v>
      </c>
      <c r="I14" s="7"/>
    </row>
    <row r="15" spans="1:9" ht="15">
      <c r="A15" s="7"/>
      <c r="B15" s="19" t="s">
        <v>21</v>
      </c>
      <c r="C15" s="6">
        <f t="shared" si="3"/>
        <v>10753</v>
      </c>
      <c r="D15" s="6">
        <v>5756</v>
      </c>
      <c r="E15" s="6">
        <v>4997</v>
      </c>
      <c r="F15" s="2">
        <f t="shared" si="0"/>
        <v>2.128742076359936</v>
      </c>
      <c r="G15" s="2">
        <f t="shared" si="1"/>
        <v>1.139499617923165</v>
      </c>
      <c r="H15" s="3">
        <f t="shared" si="2"/>
        <v>0.9892424584367713</v>
      </c>
      <c r="I15" s="7"/>
    </row>
    <row r="16" spans="1:9" ht="15">
      <c r="A16" s="7"/>
      <c r="B16" s="19" t="s">
        <v>22</v>
      </c>
      <c r="C16" s="6">
        <f t="shared" si="3"/>
        <v>6617</v>
      </c>
      <c r="D16" s="6">
        <v>3799</v>
      </c>
      <c r="E16" s="6">
        <v>2818</v>
      </c>
      <c r="F16" s="2">
        <f aca="true" t="shared" si="4" ref="F16:H20">C16/$C$9*100</f>
        <v>1.3099494391587183</v>
      </c>
      <c r="G16" s="2">
        <f t="shared" si="4"/>
        <v>0.7520776665201708</v>
      </c>
      <c r="H16" s="3">
        <f t="shared" si="4"/>
        <v>0.5578717726385474</v>
      </c>
      <c r="I16" s="7"/>
    </row>
    <row r="17" spans="1:9" ht="15">
      <c r="A17" s="7"/>
      <c r="B17" s="19" t="s">
        <v>23</v>
      </c>
      <c r="C17" s="6">
        <f t="shared" si="3"/>
        <v>4142</v>
      </c>
      <c r="D17" s="6">
        <v>2617</v>
      </c>
      <c r="E17" s="6">
        <v>1525</v>
      </c>
      <c r="F17" s="2">
        <f t="shared" si="4"/>
        <v>0.8199804408335214</v>
      </c>
      <c r="G17" s="2">
        <f t="shared" si="4"/>
        <v>0.5180803509563798</v>
      </c>
      <c r="H17" s="3">
        <f t="shared" si="4"/>
        <v>0.3019000898771415</v>
      </c>
      <c r="I17" s="7"/>
    </row>
    <row r="18" spans="1:9" ht="15">
      <c r="A18" s="7"/>
      <c r="B18" s="19" t="s">
        <v>24</v>
      </c>
      <c r="C18" s="6">
        <f t="shared" si="3"/>
        <v>2815</v>
      </c>
      <c r="D18" s="6">
        <v>1838</v>
      </c>
      <c r="E18" s="6">
        <v>977</v>
      </c>
      <c r="F18" s="2">
        <f t="shared" si="4"/>
        <v>0.5572778708223957</v>
      </c>
      <c r="G18" s="2">
        <f t="shared" si="4"/>
        <v>0.3638638460289745</v>
      </c>
      <c r="H18" s="3">
        <f t="shared" si="4"/>
        <v>0.19341402479342115</v>
      </c>
      <c r="I18" s="7"/>
    </row>
    <row r="19" spans="1:9" ht="15">
      <c r="A19" s="7"/>
      <c r="B19" s="19" t="s">
        <v>25</v>
      </c>
      <c r="C19" s="6">
        <f t="shared" si="3"/>
        <v>2034</v>
      </c>
      <c r="D19" s="6">
        <v>1368</v>
      </c>
      <c r="E19" s="6">
        <v>666</v>
      </c>
      <c r="F19" s="2">
        <f t="shared" si="4"/>
        <v>0.4026654313508891</v>
      </c>
      <c r="G19" s="2">
        <f t="shared" si="4"/>
        <v>0.2708192281651997</v>
      </c>
      <c r="H19" s="3">
        <f t="shared" si="4"/>
        <v>0.13184620318568935</v>
      </c>
      <c r="I19" s="7"/>
    </row>
    <row r="20" spans="1:9" ht="15">
      <c r="A20" s="7"/>
      <c r="B20" s="19" t="s">
        <v>0</v>
      </c>
      <c r="C20" s="6">
        <f t="shared" si="3"/>
        <v>8055</v>
      </c>
      <c r="D20" s="6">
        <v>5943</v>
      </c>
      <c r="E20" s="6">
        <v>2112</v>
      </c>
      <c r="F20" s="2">
        <f t="shared" si="4"/>
        <v>1.594626376367459</v>
      </c>
      <c r="G20" s="2">
        <f t="shared" si="4"/>
        <v>1.1765194977966242</v>
      </c>
      <c r="H20" s="3">
        <f t="shared" si="4"/>
        <v>0.4181068785708347</v>
      </c>
      <c r="I20" s="7"/>
    </row>
    <row r="21" spans="1:9" ht="15">
      <c r="A21" s="7"/>
      <c r="B21" s="19" t="s">
        <v>1</v>
      </c>
      <c r="C21" s="6">
        <f t="shared" si="3"/>
        <v>3461</v>
      </c>
      <c r="D21" s="6">
        <v>2724</v>
      </c>
      <c r="E21" s="6">
        <v>737</v>
      </c>
      <c r="F21" s="2">
        <f t="shared" si="0"/>
        <v>0.6851647285670732</v>
      </c>
      <c r="G21" s="2">
        <f t="shared" si="1"/>
        <v>0.5392628490657924</v>
      </c>
      <c r="H21" s="3">
        <f t="shared" si="2"/>
        <v>0.14590187950128086</v>
      </c>
      <c r="I21" s="7"/>
    </row>
    <row r="22" spans="1:9" ht="15">
      <c r="A22" s="7"/>
      <c r="B22" s="19" t="s">
        <v>2</v>
      </c>
      <c r="C22" s="6">
        <f t="shared" si="3"/>
        <v>833</v>
      </c>
      <c r="D22" s="6">
        <v>673</v>
      </c>
      <c r="E22" s="6">
        <v>160</v>
      </c>
      <c r="F22" s="2">
        <f t="shared" si="0"/>
        <v>0.16490673761813696</v>
      </c>
      <c r="G22" s="2">
        <f t="shared" si="1"/>
        <v>0.13323197409004342</v>
      </c>
      <c r="H22" s="3">
        <f t="shared" si="2"/>
        <v>0.031674763528093536</v>
      </c>
      <c r="I22" s="7"/>
    </row>
    <row r="23" spans="1:9" ht="15">
      <c r="A23" s="7"/>
      <c r="B23" s="19" t="s">
        <v>3</v>
      </c>
      <c r="C23" s="6">
        <f t="shared" si="3"/>
        <v>544</v>
      </c>
      <c r="D23" s="6">
        <v>447</v>
      </c>
      <c r="E23" s="6">
        <v>97</v>
      </c>
      <c r="F23" s="2">
        <f t="shared" si="0"/>
        <v>0.10769419599551801</v>
      </c>
      <c r="G23" s="2">
        <f t="shared" si="1"/>
        <v>0.08849137060661132</v>
      </c>
      <c r="H23" s="3">
        <f t="shared" si="2"/>
        <v>0.019202825388906705</v>
      </c>
      <c r="I23" s="7"/>
    </row>
    <row r="24" spans="1:9" ht="15">
      <c r="A24" s="7"/>
      <c r="B24" s="19" t="s">
        <v>4</v>
      </c>
      <c r="C24" s="6">
        <f t="shared" si="3"/>
        <v>123</v>
      </c>
      <c r="D24" s="6">
        <v>108</v>
      </c>
      <c r="E24" s="6">
        <v>15</v>
      </c>
      <c r="F24" s="2">
        <f t="shared" si="0"/>
        <v>0.024349974462221907</v>
      </c>
      <c r="G24" s="2">
        <f t="shared" si="1"/>
        <v>0.021380465381463137</v>
      </c>
      <c r="H24" s="3">
        <f t="shared" si="2"/>
        <v>0.002969509080758769</v>
      </c>
      <c r="I24" s="7"/>
    </row>
    <row r="25" spans="1:9" ht="15">
      <c r="A25" s="7"/>
      <c r="B25" s="19" t="s">
        <v>19</v>
      </c>
      <c r="C25" s="6">
        <f t="shared" si="3"/>
        <v>119</v>
      </c>
      <c r="D25" s="6">
        <v>92</v>
      </c>
      <c r="E25" s="6">
        <v>27</v>
      </c>
      <c r="F25" s="2">
        <f t="shared" si="0"/>
        <v>0.023558105374019568</v>
      </c>
      <c r="G25" s="2">
        <f t="shared" si="1"/>
        <v>0.018212989028653783</v>
      </c>
      <c r="H25" s="3">
        <f t="shared" si="2"/>
        <v>0.005345116345365784</v>
      </c>
      <c r="I25" s="7"/>
    </row>
    <row r="26" spans="1:9" ht="6.75" customHeight="1">
      <c r="A26" s="7"/>
      <c r="B26" s="19"/>
      <c r="C26" s="6"/>
      <c r="D26" s="6"/>
      <c r="E26" s="6"/>
      <c r="F26" s="2"/>
      <c r="G26" s="2"/>
      <c r="H26" s="3"/>
      <c r="I26" s="7"/>
    </row>
    <row r="27" spans="1:9" ht="16.5" customHeight="1">
      <c r="A27" s="7"/>
      <c r="B27" s="93" t="s">
        <v>10</v>
      </c>
      <c r="C27" s="23">
        <f>SUM(C15:C25)</f>
        <v>39496</v>
      </c>
      <c r="D27" s="95">
        <f>SUM(D15:D25)</f>
        <v>25365</v>
      </c>
      <c r="E27" s="95">
        <f>SUM(E15:E25)</f>
        <v>14131</v>
      </c>
      <c r="F27" s="2">
        <f aca="true" t="shared" si="5" ref="F27:H32">C27/$C$9*100</f>
        <v>7.81891537690989</v>
      </c>
      <c r="G27" s="2">
        <f t="shared" si="5"/>
        <v>5.021439855563078</v>
      </c>
      <c r="H27" s="3">
        <f t="shared" si="5"/>
        <v>2.797475521346811</v>
      </c>
      <c r="I27" s="7"/>
    </row>
    <row r="28" spans="1:9" ht="16.5" customHeight="1">
      <c r="A28" s="7"/>
      <c r="B28" s="94" t="s">
        <v>11</v>
      </c>
      <c r="C28" s="23">
        <f>SUM(C20:C25)</f>
        <v>13135</v>
      </c>
      <c r="D28" s="95">
        <f>SUM(D20:D25)</f>
        <v>9987</v>
      </c>
      <c r="E28" s="95">
        <f>SUM(E20:E25)</f>
        <v>3148</v>
      </c>
      <c r="F28" s="2">
        <f t="shared" si="5"/>
        <v>2.6003001183844288</v>
      </c>
      <c r="G28" s="2">
        <f t="shared" si="5"/>
        <v>1.9770991459691882</v>
      </c>
      <c r="H28" s="3">
        <f t="shared" si="5"/>
        <v>0.6232009724152403</v>
      </c>
      <c r="I28" s="7"/>
    </row>
    <row r="29" spans="1:9" ht="16.5" customHeight="1">
      <c r="A29" s="7"/>
      <c r="B29" s="94" t="s">
        <v>12</v>
      </c>
      <c r="C29" s="23">
        <f>SUM(C21:C25)</f>
        <v>5080</v>
      </c>
      <c r="D29" s="95">
        <f>SUM(D21:D25)</f>
        <v>4044</v>
      </c>
      <c r="E29" s="95">
        <f>SUM(E21:E25)</f>
        <v>1036</v>
      </c>
      <c r="F29" s="2">
        <f t="shared" si="5"/>
        <v>1.0056737420169697</v>
      </c>
      <c r="G29" s="2">
        <f t="shared" si="5"/>
        <v>0.8005796481725641</v>
      </c>
      <c r="H29" s="3">
        <f t="shared" si="5"/>
        <v>0.20509409384440566</v>
      </c>
      <c r="I29" s="7"/>
    </row>
    <row r="30" spans="1:9" ht="16.5" customHeight="1">
      <c r="A30" s="7"/>
      <c r="B30" s="94" t="s">
        <v>13</v>
      </c>
      <c r="C30" s="23">
        <f>SUM(C22:C25)</f>
        <v>1619</v>
      </c>
      <c r="D30" s="95">
        <f>SUM(D22:D25)</f>
        <v>1320</v>
      </c>
      <c r="E30" s="95">
        <f>SUM(E22:E25)</f>
        <v>299</v>
      </c>
      <c r="F30" s="2">
        <f t="shared" si="5"/>
        <v>0.32050901344989646</v>
      </c>
      <c r="G30" s="2">
        <f t="shared" si="5"/>
        <v>0.26131679910677164</v>
      </c>
      <c r="H30" s="3">
        <f t="shared" si="5"/>
        <v>0.05919221434312479</v>
      </c>
      <c r="I30" s="7"/>
    </row>
    <row r="31" spans="1:9" ht="16.5" customHeight="1">
      <c r="A31" s="7"/>
      <c r="B31" s="94" t="s">
        <v>14</v>
      </c>
      <c r="C31" s="23">
        <f>SUM(C23:C25)</f>
        <v>786</v>
      </c>
      <c r="D31" s="95">
        <f>SUM(D23:D25)</f>
        <v>647</v>
      </c>
      <c r="E31" s="95">
        <f>SUM(E23:E25)</f>
        <v>139</v>
      </c>
      <c r="F31" s="2">
        <f t="shared" si="5"/>
        <v>0.15560227583175948</v>
      </c>
      <c r="G31" s="2">
        <f t="shared" si="5"/>
        <v>0.12808482501672824</v>
      </c>
      <c r="H31" s="3">
        <f t="shared" si="5"/>
        <v>0.027517450815031257</v>
      </c>
      <c r="I31" s="7"/>
    </row>
    <row r="32" spans="1:9" ht="16.5" customHeight="1">
      <c r="A32" s="7"/>
      <c r="B32" s="94" t="s">
        <v>15</v>
      </c>
      <c r="C32" s="23">
        <f>SUM(C24:C25)</f>
        <v>242</v>
      </c>
      <c r="D32" s="95">
        <f>SUM(D24:D25)</f>
        <v>200</v>
      </c>
      <c r="E32" s="95">
        <f>SUM(E24:E25)</f>
        <v>42</v>
      </c>
      <c r="F32" s="2">
        <f t="shared" si="5"/>
        <v>0.04790807983624147</v>
      </c>
      <c r="G32" s="2">
        <f t="shared" si="5"/>
        <v>0.03959345441011692</v>
      </c>
      <c r="H32" s="3">
        <f t="shared" si="5"/>
        <v>0.008314625426124553</v>
      </c>
      <c r="I32" s="7"/>
    </row>
    <row r="33" spans="1:9" ht="6.75" customHeight="1">
      <c r="A33" s="7"/>
      <c r="B33" s="94"/>
      <c r="C33" s="23"/>
      <c r="D33" s="6"/>
      <c r="E33" s="6"/>
      <c r="F33" s="2"/>
      <c r="G33" s="2"/>
      <c r="H33" s="3"/>
      <c r="I33" s="7"/>
    </row>
    <row r="34" spans="1:9" ht="15" customHeight="1">
      <c r="A34" s="7"/>
      <c r="B34" s="96" t="s">
        <v>26</v>
      </c>
      <c r="C34" s="23">
        <f>D34+E34</f>
        <v>493544</v>
      </c>
      <c r="D34" s="6">
        <v>167259</v>
      </c>
      <c r="E34" s="6">
        <v>326285</v>
      </c>
      <c r="F34" s="2">
        <f>C34/$C$9*100</f>
        <v>97.70555931693372</v>
      </c>
      <c r="G34" s="2">
        <f aca="true" t="shared" si="6" ref="F34:H37">D34/$C$9*100</f>
        <v>33.11180795590873</v>
      </c>
      <c r="H34" s="3">
        <f t="shared" si="6"/>
        <v>64.593751361025</v>
      </c>
      <c r="I34" s="7"/>
    </row>
    <row r="35" spans="1:9" ht="15">
      <c r="A35" s="7"/>
      <c r="B35" s="19" t="s">
        <v>27</v>
      </c>
      <c r="C35" s="6">
        <f>D35+E35</f>
        <v>10009</v>
      </c>
      <c r="D35" s="6">
        <v>7583</v>
      </c>
      <c r="E35" s="6">
        <v>2426</v>
      </c>
      <c r="F35" s="2">
        <f t="shared" si="6"/>
        <v>1.9814544259543012</v>
      </c>
      <c r="G35" s="2">
        <f t="shared" si="6"/>
        <v>1.501185823959583</v>
      </c>
      <c r="H35" s="3">
        <f t="shared" si="6"/>
        <v>0.4802686019947182</v>
      </c>
      <c r="I35" s="7"/>
    </row>
    <row r="36" spans="1:9" ht="15">
      <c r="A36" s="7"/>
      <c r="B36" s="19" t="s">
        <v>28</v>
      </c>
      <c r="C36" s="6">
        <f>D36+E36</f>
        <v>800</v>
      </c>
      <c r="D36" s="6">
        <v>645</v>
      </c>
      <c r="E36" s="6">
        <v>155</v>
      </c>
      <c r="F36" s="2">
        <f t="shared" si="6"/>
        <v>0.15837381764046768</v>
      </c>
      <c r="G36" s="2">
        <f t="shared" si="6"/>
        <v>0.12768889047262705</v>
      </c>
      <c r="H36" s="3">
        <f t="shared" si="6"/>
        <v>0.03068492716784061</v>
      </c>
      <c r="I36" s="7"/>
    </row>
    <row r="37" spans="2:8" ht="15">
      <c r="B37" s="21" t="s">
        <v>29</v>
      </c>
      <c r="C37" s="22">
        <f>D37+E37</f>
        <v>781</v>
      </c>
      <c r="D37" s="111">
        <v>643</v>
      </c>
      <c r="E37" s="111">
        <v>138</v>
      </c>
      <c r="F37" s="4">
        <f t="shared" si="6"/>
        <v>0.15461243947150655</v>
      </c>
      <c r="G37" s="4">
        <f t="shared" si="6"/>
        <v>0.1272929559285259</v>
      </c>
      <c r="H37" s="5">
        <f t="shared" si="6"/>
        <v>0.027319483542980676</v>
      </c>
    </row>
  </sheetData>
  <sheetProtection/>
  <mergeCells count="2">
    <mergeCell ref="B5:B7"/>
    <mergeCell ref="C5:H5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&amp;C&amp;"Arial Unicode MS,標準"III-1-3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T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10" width="9.7109375" style="1" customWidth="1"/>
    <col min="11" max="11" width="2.140625" style="1" customWidth="1"/>
    <col min="12" max="16384" width="9.140625" style="1" customWidth="1"/>
  </cols>
  <sheetData>
    <row r="1" spans="1:6" ht="15" customHeight="1">
      <c r="A1" s="7"/>
      <c r="B1" s="7"/>
      <c r="C1" s="7"/>
      <c r="D1" s="7"/>
      <c r="E1" s="7"/>
      <c r="F1" s="7"/>
    </row>
    <row r="2" spans="1:6" ht="15" customHeight="1">
      <c r="A2" s="7"/>
      <c r="B2" s="27" t="s">
        <v>115</v>
      </c>
      <c r="C2" s="27"/>
      <c r="D2" s="27"/>
      <c r="E2" s="27"/>
      <c r="F2" s="27"/>
    </row>
    <row r="3" spans="1:6" ht="15" customHeight="1">
      <c r="A3" s="7"/>
      <c r="B3" s="27" t="s">
        <v>111</v>
      </c>
      <c r="C3" s="27"/>
      <c r="D3" s="27"/>
      <c r="E3" s="27"/>
      <c r="F3" s="27"/>
    </row>
    <row r="4" spans="1:6" ht="15" customHeight="1">
      <c r="A4" s="7"/>
      <c r="B4" s="27"/>
      <c r="C4" s="27"/>
      <c r="D4" s="27"/>
      <c r="E4" s="27"/>
      <c r="F4" s="27"/>
    </row>
    <row r="5" spans="1:10" ht="15" customHeight="1">
      <c r="A5" s="7"/>
      <c r="B5" s="38"/>
      <c r="C5" s="121" t="s">
        <v>114</v>
      </c>
      <c r="D5" s="122"/>
      <c r="E5" s="122"/>
      <c r="F5" s="122"/>
      <c r="G5" s="122"/>
      <c r="H5" s="122"/>
      <c r="I5" s="122"/>
      <c r="J5" s="123"/>
    </row>
    <row r="6" spans="1:10" ht="53.25" customHeight="1">
      <c r="A6" s="7"/>
      <c r="B6" s="25" t="s">
        <v>5</v>
      </c>
      <c r="C6" s="44" t="s">
        <v>20</v>
      </c>
      <c r="D6" s="45" t="s">
        <v>201</v>
      </c>
      <c r="E6" s="46" t="s">
        <v>76</v>
      </c>
      <c r="F6" s="47" t="s">
        <v>77</v>
      </c>
      <c r="G6" s="48" t="s">
        <v>78</v>
      </c>
      <c r="H6" s="48" t="s">
        <v>79</v>
      </c>
      <c r="I6" s="49" t="s">
        <v>80</v>
      </c>
      <c r="J6" s="50" t="s">
        <v>37</v>
      </c>
    </row>
    <row r="7" spans="1:10" ht="15" customHeight="1">
      <c r="A7" s="7"/>
      <c r="B7" s="26"/>
      <c r="C7" s="124" t="s">
        <v>16</v>
      </c>
      <c r="D7" s="125"/>
      <c r="E7" s="125"/>
      <c r="F7" s="125"/>
      <c r="G7" s="125"/>
      <c r="H7" s="125"/>
      <c r="I7" s="125"/>
      <c r="J7" s="126"/>
    </row>
    <row r="8" spans="1:10" ht="6.75" customHeight="1">
      <c r="A8" s="7"/>
      <c r="B8" s="19"/>
      <c r="C8" s="6"/>
      <c r="D8" s="6"/>
      <c r="E8" s="6"/>
      <c r="F8" s="41"/>
      <c r="G8" s="42"/>
      <c r="H8" s="42"/>
      <c r="I8" s="42"/>
      <c r="J8" s="43"/>
    </row>
    <row r="9" spans="1:14" ht="15">
      <c r="A9" s="7"/>
      <c r="B9" s="19" t="s">
        <v>20</v>
      </c>
      <c r="C9" s="6">
        <f>SUM(C11:C25)</f>
        <v>505134</v>
      </c>
      <c r="D9" s="6">
        <f>SUM(D11:D25)</f>
        <v>41771</v>
      </c>
      <c r="E9" s="6">
        <f aca="true" t="shared" si="0" ref="E9:J9">SUM(E11:E25)</f>
        <v>327054</v>
      </c>
      <c r="F9" s="6">
        <f t="shared" si="0"/>
        <v>13688</v>
      </c>
      <c r="G9" s="6">
        <f t="shared" si="0"/>
        <v>93139</v>
      </c>
      <c r="H9" s="6">
        <f t="shared" si="0"/>
        <v>815</v>
      </c>
      <c r="I9" s="6">
        <f t="shared" si="0"/>
        <v>21254</v>
      </c>
      <c r="J9" s="52">
        <f t="shared" si="0"/>
        <v>7413</v>
      </c>
      <c r="N9" s="53"/>
    </row>
    <row r="10" spans="1:12" ht="6.75" customHeight="1">
      <c r="A10" s="7"/>
      <c r="B10" s="19"/>
      <c r="C10" s="6"/>
      <c r="D10" s="6"/>
      <c r="E10" s="6"/>
      <c r="F10" s="39"/>
      <c r="G10" s="40"/>
      <c r="H10" s="40"/>
      <c r="I10" s="40"/>
      <c r="J10" s="51"/>
      <c r="L10" s="91"/>
    </row>
    <row r="11" spans="1:20" ht="15.75">
      <c r="A11" s="7"/>
      <c r="B11" s="19" t="s">
        <v>9</v>
      </c>
      <c r="C11" s="6">
        <f>SUM(D11:J11)</f>
        <v>222167</v>
      </c>
      <c r="D11" s="6">
        <v>26398</v>
      </c>
      <c r="E11" s="6">
        <v>120677</v>
      </c>
      <c r="F11" s="6">
        <v>4660</v>
      </c>
      <c r="G11" s="6">
        <v>59082</v>
      </c>
      <c r="H11" s="6">
        <v>162</v>
      </c>
      <c r="I11" s="6">
        <v>6731</v>
      </c>
      <c r="J11" s="52">
        <v>4457</v>
      </c>
      <c r="L11" s="92"/>
      <c r="M11" s="6"/>
      <c r="N11" s="6"/>
      <c r="O11" s="6"/>
      <c r="P11" s="6"/>
      <c r="Q11" s="6"/>
      <c r="R11" s="6"/>
      <c r="S11" s="6"/>
      <c r="T11" s="40"/>
    </row>
    <row r="12" spans="1:20" ht="15.75">
      <c r="A12" s="7"/>
      <c r="B12" s="19">
        <v>2</v>
      </c>
      <c r="C12" s="6">
        <f aca="true" t="shared" si="1" ref="C12:C25">SUM(D12:J12)</f>
        <v>176214</v>
      </c>
      <c r="D12" s="6">
        <v>11879</v>
      </c>
      <c r="E12" s="6">
        <v>129908</v>
      </c>
      <c r="F12" s="6">
        <v>3749</v>
      </c>
      <c r="G12" s="6">
        <v>26807</v>
      </c>
      <c r="H12" s="6">
        <v>211</v>
      </c>
      <c r="I12" s="6">
        <v>1628</v>
      </c>
      <c r="J12" s="52">
        <v>2032</v>
      </c>
      <c r="L12" s="92"/>
      <c r="M12" s="6"/>
      <c r="N12" s="6"/>
      <c r="O12" s="6"/>
      <c r="P12" s="6"/>
      <c r="Q12" s="6"/>
      <c r="R12" s="6"/>
      <c r="S12" s="6"/>
      <c r="T12" s="40"/>
    </row>
    <row r="13" spans="1:20" ht="15.75">
      <c r="A13" s="7"/>
      <c r="B13" s="19">
        <v>3</v>
      </c>
      <c r="C13" s="6">
        <f t="shared" si="1"/>
        <v>46380</v>
      </c>
      <c r="D13" s="6">
        <v>2253</v>
      </c>
      <c r="E13" s="6">
        <v>36461</v>
      </c>
      <c r="F13" s="6">
        <v>1259</v>
      </c>
      <c r="G13" s="6">
        <v>4668</v>
      </c>
      <c r="H13" s="6">
        <v>177</v>
      </c>
      <c r="I13" s="6">
        <v>1159</v>
      </c>
      <c r="J13" s="52">
        <v>403</v>
      </c>
      <c r="L13" s="92"/>
      <c r="M13" s="6"/>
      <c r="N13" s="6"/>
      <c r="O13" s="6"/>
      <c r="P13" s="6"/>
      <c r="Q13" s="6"/>
      <c r="R13" s="6"/>
      <c r="S13" s="6"/>
      <c r="T13" s="40"/>
    </row>
    <row r="14" spans="1:20" ht="15.75">
      <c r="A14" s="7"/>
      <c r="B14" s="19">
        <v>4</v>
      </c>
      <c r="C14" s="6">
        <f t="shared" si="1"/>
        <v>20877</v>
      </c>
      <c r="D14" s="6">
        <v>720</v>
      </c>
      <c r="E14" s="6">
        <v>16608</v>
      </c>
      <c r="F14" s="6">
        <v>731</v>
      </c>
      <c r="G14" s="6">
        <v>1480</v>
      </c>
      <c r="H14" s="6">
        <v>88</v>
      </c>
      <c r="I14" s="6">
        <v>1093</v>
      </c>
      <c r="J14" s="52">
        <v>157</v>
      </c>
      <c r="L14" s="92"/>
      <c r="M14" s="6"/>
      <c r="N14" s="6"/>
      <c r="O14" s="6"/>
      <c r="P14" s="6"/>
      <c r="Q14" s="6"/>
      <c r="R14" s="6"/>
      <c r="S14" s="6"/>
      <c r="T14" s="40"/>
    </row>
    <row r="15" spans="1:20" ht="15.75">
      <c r="A15" s="7"/>
      <c r="B15" s="19" t="s">
        <v>21</v>
      </c>
      <c r="C15" s="6">
        <f t="shared" si="1"/>
        <v>10753</v>
      </c>
      <c r="D15" s="6">
        <v>295</v>
      </c>
      <c r="E15" s="6">
        <v>8247</v>
      </c>
      <c r="F15" s="6">
        <v>521</v>
      </c>
      <c r="G15" s="6">
        <v>551</v>
      </c>
      <c r="H15" s="6">
        <v>56</v>
      </c>
      <c r="I15" s="6">
        <v>995</v>
      </c>
      <c r="J15" s="52">
        <v>88</v>
      </c>
      <c r="L15" s="92"/>
      <c r="M15" s="6"/>
      <c r="N15" s="6"/>
      <c r="O15" s="6"/>
      <c r="P15" s="6"/>
      <c r="Q15" s="6"/>
      <c r="R15" s="6"/>
      <c r="S15" s="6"/>
      <c r="T15" s="40"/>
    </row>
    <row r="16" spans="1:20" ht="15.75">
      <c r="A16" s="7"/>
      <c r="B16" s="19" t="s">
        <v>22</v>
      </c>
      <c r="C16" s="6">
        <f t="shared" si="1"/>
        <v>6617</v>
      </c>
      <c r="D16" s="6">
        <v>123</v>
      </c>
      <c r="E16" s="6">
        <v>4723</v>
      </c>
      <c r="F16" s="6">
        <v>420</v>
      </c>
      <c r="G16" s="6">
        <v>267</v>
      </c>
      <c r="H16" s="6">
        <v>19</v>
      </c>
      <c r="I16" s="6">
        <v>1004</v>
      </c>
      <c r="J16" s="52">
        <v>61</v>
      </c>
      <c r="L16" s="92"/>
      <c r="M16" s="6"/>
      <c r="N16" s="6"/>
      <c r="O16" s="6"/>
      <c r="P16" s="6"/>
      <c r="Q16" s="6"/>
      <c r="R16" s="6"/>
      <c r="S16" s="6"/>
      <c r="T16" s="40"/>
    </row>
    <row r="17" spans="1:20" ht="15.75">
      <c r="A17" s="7"/>
      <c r="B17" s="19" t="s">
        <v>23</v>
      </c>
      <c r="C17" s="6">
        <f t="shared" si="1"/>
        <v>4142</v>
      </c>
      <c r="D17" s="6">
        <v>64</v>
      </c>
      <c r="E17" s="6">
        <v>2694</v>
      </c>
      <c r="F17" s="6">
        <v>273</v>
      </c>
      <c r="G17" s="6">
        <v>98</v>
      </c>
      <c r="H17" s="6">
        <v>11</v>
      </c>
      <c r="I17" s="6">
        <v>972</v>
      </c>
      <c r="J17" s="52">
        <v>30</v>
      </c>
      <c r="L17" s="92"/>
      <c r="M17" s="6"/>
      <c r="N17" s="6"/>
      <c r="O17" s="6"/>
      <c r="P17" s="6"/>
      <c r="Q17" s="6"/>
      <c r="R17" s="6"/>
      <c r="S17" s="6"/>
      <c r="T17" s="40"/>
    </row>
    <row r="18" spans="1:20" ht="15.75">
      <c r="A18" s="7"/>
      <c r="B18" s="19" t="s">
        <v>24</v>
      </c>
      <c r="C18" s="6">
        <f t="shared" si="1"/>
        <v>2815</v>
      </c>
      <c r="D18" s="6">
        <v>27</v>
      </c>
      <c r="E18" s="6">
        <v>1652</v>
      </c>
      <c r="F18" s="6">
        <v>222</v>
      </c>
      <c r="G18" s="6">
        <v>53</v>
      </c>
      <c r="H18" s="6">
        <v>11</v>
      </c>
      <c r="I18" s="6">
        <v>828</v>
      </c>
      <c r="J18" s="52">
        <v>22</v>
      </c>
      <c r="L18" s="92"/>
      <c r="M18" s="6"/>
      <c r="N18" s="6"/>
      <c r="O18" s="6"/>
      <c r="P18" s="6"/>
      <c r="Q18" s="6"/>
      <c r="R18" s="6"/>
      <c r="S18" s="6"/>
      <c r="T18" s="40"/>
    </row>
    <row r="19" spans="1:20" ht="15.75">
      <c r="A19" s="7"/>
      <c r="B19" s="19" t="s">
        <v>25</v>
      </c>
      <c r="C19" s="6">
        <f t="shared" si="1"/>
        <v>2034</v>
      </c>
      <c r="D19" s="6">
        <v>12</v>
      </c>
      <c r="E19" s="6">
        <v>1114</v>
      </c>
      <c r="F19" s="6">
        <v>178</v>
      </c>
      <c r="G19" s="6">
        <v>32</v>
      </c>
      <c r="H19" s="6">
        <v>6</v>
      </c>
      <c r="I19" s="6">
        <v>674</v>
      </c>
      <c r="J19" s="52">
        <v>18</v>
      </c>
      <c r="L19" s="92"/>
      <c r="M19" s="6"/>
      <c r="N19" s="6"/>
      <c r="O19" s="6"/>
      <c r="P19" s="6"/>
      <c r="Q19" s="6"/>
      <c r="R19" s="6"/>
      <c r="S19" s="6"/>
      <c r="T19" s="40"/>
    </row>
    <row r="20" spans="1:20" ht="15.75">
      <c r="A20" s="7"/>
      <c r="B20" s="19" t="s">
        <v>0</v>
      </c>
      <c r="C20" s="6">
        <f t="shared" si="1"/>
        <v>8055</v>
      </c>
      <c r="D20" s="6">
        <v>0</v>
      </c>
      <c r="E20" s="6">
        <v>3733</v>
      </c>
      <c r="F20" s="6">
        <v>860</v>
      </c>
      <c r="G20" s="6">
        <v>86</v>
      </c>
      <c r="H20" s="6">
        <v>37</v>
      </c>
      <c r="I20" s="6">
        <v>3251</v>
      </c>
      <c r="J20" s="52">
        <v>88</v>
      </c>
      <c r="L20" s="92"/>
      <c r="M20" s="6"/>
      <c r="N20" s="6"/>
      <c r="O20" s="6"/>
      <c r="P20" s="6"/>
      <c r="Q20" s="6"/>
      <c r="R20" s="6"/>
      <c r="S20" s="6"/>
      <c r="T20" s="40"/>
    </row>
    <row r="21" spans="1:20" ht="15.75">
      <c r="A21" s="7"/>
      <c r="B21" s="19" t="s">
        <v>1</v>
      </c>
      <c r="C21" s="6">
        <f t="shared" si="1"/>
        <v>3461</v>
      </c>
      <c r="D21" s="6">
        <v>0</v>
      </c>
      <c r="E21" s="6">
        <v>1046</v>
      </c>
      <c r="F21" s="6">
        <v>548</v>
      </c>
      <c r="G21" s="6">
        <v>12</v>
      </c>
      <c r="H21" s="6">
        <v>26</v>
      </c>
      <c r="I21" s="6">
        <v>1782</v>
      </c>
      <c r="J21" s="52">
        <v>47</v>
      </c>
      <c r="L21" s="92"/>
      <c r="M21" s="6"/>
      <c r="N21" s="6"/>
      <c r="O21" s="6"/>
      <c r="P21" s="6"/>
      <c r="Q21" s="6"/>
      <c r="R21" s="6"/>
      <c r="S21" s="6"/>
      <c r="T21" s="40"/>
    </row>
    <row r="22" spans="1:20" ht="15.75">
      <c r="A22" s="7"/>
      <c r="B22" s="19" t="s">
        <v>2</v>
      </c>
      <c r="C22" s="6">
        <f t="shared" si="1"/>
        <v>833</v>
      </c>
      <c r="D22" s="6">
        <v>0</v>
      </c>
      <c r="E22" s="6">
        <v>141</v>
      </c>
      <c r="F22" s="6">
        <v>156</v>
      </c>
      <c r="G22" s="6">
        <v>3</v>
      </c>
      <c r="H22" s="6">
        <v>9</v>
      </c>
      <c r="I22" s="6">
        <v>520</v>
      </c>
      <c r="J22" s="52">
        <v>4</v>
      </c>
      <c r="L22" s="92"/>
      <c r="M22" s="6"/>
      <c r="N22" s="6"/>
      <c r="O22" s="6"/>
      <c r="P22" s="6"/>
      <c r="Q22" s="6"/>
      <c r="R22" s="6"/>
      <c r="S22" s="6"/>
      <c r="T22" s="40"/>
    </row>
    <row r="23" spans="1:20" ht="15.75">
      <c r="A23" s="7"/>
      <c r="B23" s="19" t="s">
        <v>3</v>
      </c>
      <c r="C23" s="6">
        <f t="shared" si="1"/>
        <v>544</v>
      </c>
      <c r="D23" s="6">
        <v>0</v>
      </c>
      <c r="E23" s="6">
        <v>43</v>
      </c>
      <c r="F23" s="6">
        <v>91</v>
      </c>
      <c r="G23" s="6">
        <v>0</v>
      </c>
      <c r="H23" s="6">
        <v>2</v>
      </c>
      <c r="I23" s="6">
        <v>403</v>
      </c>
      <c r="J23" s="52">
        <v>5</v>
      </c>
      <c r="L23" s="92"/>
      <c r="M23" s="6"/>
      <c r="N23" s="6"/>
      <c r="O23" s="6"/>
      <c r="P23" s="6"/>
      <c r="Q23" s="6"/>
      <c r="R23" s="6"/>
      <c r="S23" s="6"/>
      <c r="T23" s="40"/>
    </row>
    <row r="24" spans="1:20" ht="15.75">
      <c r="A24" s="7"/>
      <c r="B24" s="19" t="s">
        <v>4</v>
      </c>
      <c r="C24" s="6">
        <f t="shared" si="1"/>
        <v>123</v>
      </c>
      <c r="D24" s="6">
        <v>0</v>
      </c>
      <c r="E24" s="6">
        <v>4</v>
      </c>
      <c r="F24" s="6">
        <v>8</v>
      </c>
      <c r="G24" s="6">
        <v>0</v>
      </c>
      <c r="H24" s="6">
        <v>0</v>
      </c>
      <c r="I24" s="6">
        <v>110</v>
      </c>
      <c r="J24" s="52">
        <v>1</v>
      </c>
      <c r="L24" s="92"/>
      <c r="M24" s="6"/>
      <c r="N24" s="6"/>
      <c r="O24" s="6"/>
      <c r="P24" s="6"/>
      <c r="Q24" s="6"/>
      <c r="R24" s="6"/>
      <c r="S24" s="6"/>
      <c r="T24" s="40"/>
    </row>
    <row r="25" spans="1:20" ht="15.75">
      <c r="A25" s="7"/>
      <c r="B25" s="19" t="s">
        <v>19</v>
      </c>
      <c r="C25" s="6">
        <f t="shared" si="1"/>
        <v>119</v>
      </c>
      <c r="D25" s="6">
        <v>0</v>
      </c>
      <c r="E25" s="6">
        <v>3</v>
      </c>
      <c r="F25" s="6">
        <v>12</v>
      </c>
      <c r="G25" s="6">
        <v>0</v>
      </c>
      <c r="H25" s="6">
        <v>0</v>
      </c>
      <c r="I25" s="6">
        <v>104</v>
      </c>
      <c r="J25" s="52">
        <v>0</v>
      </c>
      <c r="L25" s="92"/>
      <c r="M25" s="6"/>
      <c r="N25" s="6"/>
      <c r="O25" s="6"/>
      <c r="P25" s="6"/>
      <c r="Q25" s="6"/>
      <c r="R25" s="6"/>
      <c r="S25" s="6"/>
      <c r="T25" s="40"/>
    </row>
    <row r="26" spans="1:20" ht="6.75" customHeight="1">
      <c r="A26" s="7"/>
      <c r="B26" s="19"/>
      <c r="C26" s="6"/>
      <c r="D26" s="6"/>
      <c r="E26" s="6"/>
      <c r="F26" s="39"/>
      <c r="G26" s="40"/>
      <c r="H26" s="40"/>
      <c r="I26" s="40"/>
      <c r="J26" s="51"/>
      <c r="M26" s="6"/>
      <c r="N26" s="6"/>
      <c r="O26" s="39"/>
      <c r="P26" s="40"/>
      <c r="Q26" s="40"/>
      <c r="R26" s="40"/>
      <c r="S26" s="40"/>
      <c r="T26" s="40"/>
    </row>
    <row r="27" spans="1:20" ht="16.5" customHeight="1">
      <c r="A27" s="7"/>
      <c r="B27" s="70" t="s">
        <v>10</v>
      </c>
      <c r="C27" s="6">
        <f aca="true" t="shared" si="2" ref="C27:J27">SUM(C15:C25)</f>
        <v>39496</v>
      </c>
      <c r="D27" s="6">
        <f t="shared" si="2"/>
        <v>521</v>
      </c>
      <c r="E27" s="6">
        <f t="shared" si="2"/>
        <v>23400</v>
      </c>
      <c r="F27" s="6">
        <f t="shared" si="2"/>
        <v>3289</v>
      </c>
      <c r="G27" s="6">
        <f t="shared" si="2"/>
        <v>1102</v>
      </c>
      <c r="H27" s="6">
        <f t="shared" si="2"/>
        <v>177</v>
      </c>
      <c r="I27" s="6">
        <f t="shared" si="2"/>
        <v>10643</v>
      </c>
      <c r="J27" s="52">
        <f t="shared" si="2"/>
        <v>364</v>
      </c>
      <c r="M27" s="40"/>
      <c r="N27" s="40"/>
      <c r="O27" s="40"/>
      <c r="P27" s="40"/>
      <c r="Q27" s="40"/>
      <c r="R27" s="40"/>
      <c r="S27" s="40"/>
      <c r="T27" s="40"/>
    </row>
    <row r="28" spans="1:20" ht="16.5" customHeight="1">
      <c r="A28" s="7"/>
      <c r="B28" s="19" t="s">
        <v>11</v>
      </c>
      <c r="C28" s="6">
        <f aca="true" t="shared" si="3" ref="C28:J28">SUM(C20:C25)</f>
        <v>13135</v>
      </c>
      <c r="D28" s="6">
        <f t="shared" si="3"/>
        <v>0</v>
      </c>
      <c r="E28" s="6">
        <f t="shared" si="3"/>
        <v>4970</v>
      </c>
      <c r="F28" s="6">
        <f t="shared" si="3"/>
        <v>1675</v>
      </c>
      <c r="G28" s="6">
        <f t="shared" si="3"/>
        <v>101</v>
      </c>
      <c r="H28" s="6">
        <f t="shared" si="3"/>
        <v>74</v>
      </c>
      <c r="I28" s="6">
        <f t="shared" si="3"/>
        <v>6170</v>
      </c>
      <c r="J28" s="52">
        <f t="shared" si="3"/>
        <v>145</v>
      </c>
      <c r="M28" s="40"/>
      <c r="N28" s="40"/>
      <c r="O28" s="40"/>
      <c r="P28" s="40"/>
      <c r="Q28" s="40"/>
      <c r="R28" s="40"/>
      <c r="S28" s="40"/>
      <c r="T28" s="40"/>
    </row>
    <row r="29" spans="1:10" ht="16.5" customHeight="1">
      <c r="A29" s="7"/>
      <c r="B29" s="19" t="s">
        <v>12</v>
      </c>
      <c r="C29" s="6">
        <f aca="true" t="shared" si="4" ref="C29:J29">SUM(C21:C25)</f>
        <v>5080</v>
      </c>
      <c r="D29" s="6">
        <f t="shared" si="4"/>
        <v>0</v>
      </c>
      <c r="E29" s="6">
        <f t="shared" si="4"/>
        <v>1237</v>
      </c>
      <c r="F29" s="6">
        <f t="shared" si="4"/>
        <v>815</v>
      </c>
      <c r="G29" s="6">
        <f t="shared" si="4"/>
        <v>15</v>
      </c>
      <c r="H29" s="6">
        <f t="shared" si="4"/>
        <v>37</v>
      </c>
      <c r="I29" s="6">
        <f t="shared" si="4"/>
        <v>2919</v>
      </c>
      <c r="J29" s="52">
        <f t="shared" si="4"/>
        <v>57</v>
      </c>
    </row>
    <row r="30" spans="1:10" ht="16.5" customHeight="1">
      <c r="A30" s="7"/>
      <c r="B30" s="19" t="s">
        <v>13</v>
      </c>
      <c r="C30" s="6">
        <f aca="true" t="shared" si="5" ref="C30:J30">SUM(C22:C25)</f>
        <v>1619</v>
      </c>
      <c r="D30" s="6">
        <f t="shared" si="5"/>
        <v>0</v>
      </c>
      <c r="E30" s="6">
        <f t="shared" si="5"/>
        <v>191</v>
      </c>
      <c r="F30" s="6">
        <f t="shared" si="5"/>
        <v>267</v>
      </c>
      <c r="G30" s="6">
        <f t="shared" si="5"/>
        <v>3</v>
      </c>
      <c r="H30" s="6">
        <f t="shared" si="5"/>
        <v>11</v>
      </c>
      <c r="I30" s="6">
        <f t="shared" si="5"/>
        <v>1137</v>
      </c>
      <c r="J30" s="52">
        <f t="shared" si="5"/>
        <v>10</v>
      </c>
    </row>
    <row r="31" spans="1:10" ht="16.5" customHeight="1">
      <c r="A31" s="7"/>
      <c r="B31" s="19" t="s">
        <v>14</v>
      </c>
      <c r="C31" s="6">
        <f aca="true" t="shared" si="6" ref="C31:J31">SUM(C23:C25)</f>
        <v>786</v>
      </c>
      <c r="D31" s="6">
        <f t="shared" si="6"/>
        <v>0</v>
      </c>
      <c r="E31" s="6">
        <f t="shared" si="6"/>
        <v>50</v>
      </c>
      <c r="F31" s="6">
        <f t="shared" si="6"/>
        <v>111</v>
      </c>
      <c r="G31" s="6">
        <f t="shared" si="6"/>
        <v>0</v>
      </c>
      <c r="H31" s="6">
        <f t="shared" si="6"/>
        <v>2</v>
      </c>
      <c r="I31" s="6">
        <f t="shared" si="6"/>
        <v>617</v>
      </c>
      <c r="J31" s="52">
        <f t="shared" si="6"/>
        <v>6</v>
      </c>
    </row>
    <row r="32" spans="1:10" ht="16.5" customHeight="1">
      <c r="A32" s="7"/>
      <c r="B32" s="19" t="s">
        <v>15</v>
      </c>
      <c r="C32" s="23">
        <f aca="true" t="shared" si="7" ref="C32:J32">SUM(C24:C25)</f>
        <v>242</v>
      </c>
      <c r="D32" s="6">
        <f t="shared" si="7"/>
        <v>0</v>
      </c>
      <c r="E32" s="6">
        <f t="shared" si="7"/>
        <v>7</v>
      </c>
      <c r="F32" s="6">
        <f t="shared" si="7"/>
        <v>20</v>
      </c>
      <c r="G32" s="6">
        <f t="shared" si="7"/>
        <v>0</v>
      </c>
      <c r="H32" s="6">
        <f t="shared" si="7"/>
        <v>0</v>
      </c>
      <c r="I32" s="6">
        <f t="shared" si="7"/>
        <v>214</v>
      </c>
      <c r="J32" s="52">
        <f t="shared" si="7"/>
        <v>1</v>
      </c>
    </row>
    <row r="33" spans="1:10" ht="6.75" customHeight="1">
      <c r="A33" s="7"/>
      <c r="B33" s="19"/>
      <c r="C33" s="6"/>
      <c r="D33" s="6"/>
      <c r="E33" s="6"/>
      <c r="F33" s="39"/>
      <c r="G33" s="40"/>
      <c r="H33" s="40"/>
      <c r="I33" s="40"/>
      <c r="J33" s="51"/>
    </row>
    <row r="34" spans="1:19" ht="15" customHeight="1">
      <c r="A34" s="7"/>
      <c r="B34" s="71" t="s">
        <v>26</v>
      </c>
      <c r="C34" s="6">
        <f>SUM(D34:J34)</f>
        <v>493544</v>
      </c>
      <c r="D34" s="6">
        <v>41771</v>
      </c>
      <c r="E34" s="6">
        <v>322889</v>
      </c>
      <c r="F34" s="89">
        <v>12173</v>
      </c>
      <c r="G34" s="89">
        <v>93056</v>
      </c>
      <c r="H34" s="89">
        <v>744</v>
      </c>
      <c r="I34" s="89">
        <v>15630</v>
      </c>
      <c r="J34" s="114">
        <v>7281</v>
      </c>
      <c r="M34" s="6"/>
      <c r="N34" s="6"/>
      <c r="O34" s="89"/>
      <c r="P34" s="89"/>
      <c r="Q34" s="89"/>
      <c r="R34" s="89"/>
      <c r="S34" s="89"/>
    </row>
    <row r="35" spans="1:19" ht="15">
      <c r="A35" s="7"/>
      <c r="B35" s="19" t="s">
        <v>27</v>
      </c>
      <c r="C35" s="23">
        <f>SUM(D35:J35)</f>
        <v>10009</v>
      </c>
      <c r="D35" s="6">
        <v>0</v>
      </c>
      <c r="E35" s="6">
        <v>3978</v>
      </c>
      <c r="F35" s="89">
        <v>1253</v>
      </c>
      <c r="G35" s="89">
        <v>80</v>
      </c>
      <c r="H35" s="89">
        <v>62</v>
      </c>
      <c r="I35" s="89">
        <v>4514</v>
      </c>
      <c r="J35" s="114">
        <v>122</v>
      </c>
      <c r="M35" s="6"/>
      <c r="N35" s="6"/>
      <c r="O35" s="89"/>
      <c r="P35" s="89"/>
      <c r="Q35" s="89"/>
      <c r="R35" s="89"/>
      <c r="S35" s="89"/>
    </row>
    <row r="36" spans="1:19" ht="15">
      <c r="A36" s="7"/>
      <c r="B36" s="19" t="s">
        <v>28</v>
      </c>
      <c r="C36" s="23">
        <f>SUM(D36:J36)</f>
        <v>800</v>
      </c>
      <c r="D36" s="6">
        <v>0</v>
      </c>
      <c r="E36" s="6">
        <v>138</v>
      </c>
      <c r="F36" s="89">
        <v>153</v>
      </c>
      <c r="G36" s="89">
        <v>3</v>
      </c>
      <c r="H36" s="89">
        <v>7</v>
      </c>
      <c r="I36" s="89">
        <v>495</v>
      </c>
      <c r="J36" s="114">
        <v>4</v>
      </c>
      <c r="M36" s="6"/>
      <c r="N36" s="6"/>
      <c r="O36" s="89"/>
      <c r="P36" s="89"/>
      <c r="Q36" s="89"/>
      <c r="R36" s="89"/>
      <c r="S36" s="89"/>
    </row>
    <row r="37" spans="2:19" ht="15">
      <c r="B37" s="21" t="s">
        <v>29</v>
      </c>
      <c r="C37" s="22">
        <f>SUM(D37:J37)</f>
        <v>781</v>
      </c>
      <c r="D37" s="111">
        <v>0</v>
      </c>
      <c r="E37" s="111">
        <v>49</v>
      </c>
      <c r="F37" s="116">
        <v>109</v>
      </c>
      <c r="G37" s="116">
        <v>0</v>
      </c>
      <c r="H37" s="116">
        <v>2</v>
      </c>
      <c r="I37" s="116">
        <v>615</v>
      </c>
      <c r="J37" s="117">
        <v>6</v>
      </c>
      <c r="M37" s="6"/>
      <c r="N37" s="6"/>
      <c r="O37" s="89"/>
      <c r="P37" s="89"/>
      <c r="Q37" s="89"/>
      <c r="R37" s="89"/>
      <c r="S37" s="89"/>
    </row>
    <row r="38" spans="13:19" ht="12.75">
      <c r="M38" s="40"/>
      <c r="N38" s="40"/>
      <c r="O38" s="40"/>
      <c r="P38" s="40"/>
      <c r="Q38" s="40"/>
      <c r="R38" s="40"/>
      <c r="S38" s="40"/>
    </row>
    <row r="40" ht="12.75">
      <c r="C40" s="53"/>
    </row>
  </sheetData>
  <sheetProtection/>
  <mergeCells count="2">
    <mergeCell ref="C5:J5"/>
    <mergeCell ref="C7:J7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&amp;CIII-1-16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V37"/>
  <sheetViews>
    <sheetView showGridLines="0" workbookViewId="0" topLeftCell="M1">
      <selection activeCell="M1" sqref="M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10" width="9.7109375" style="1" customWidth="1"/>
    <col min="11" max="11" width="2.140625" style="1" customWidth="1"/>
    <col min="12" max="12" width="9.140625" style="1" customWidth="1"/>
    <col min="13" max="13" width="3.7109375" style="1" customWidth="1"/>
    <col min="14" max="14" width="15.7109375" style="1" customWidth="1"/>
    <col min="15" max="22" width="9.7109375" style="1" customWidth="1"/>
    <col min="23" max="23" width="3.7109375" style="1" customWidth="1"/>
    <col min="24" max="16384" width="9.140625" style="1" customWidth="1"/>
  </cols>
  <sheetData>
    <row r="1" spans="1:18" ht="15" customHeight="1">
      <c r="A1" s="7"/>
      <c r="B1" s="7"/>
      <c r="C1" s="7"/>
      <c r="D1" s="7"/>
      <c r="E1" s="7"/>
      <c r="F1" s="7"/>
      <c r="N1" s="7"/>
      <c r="O1" s="7"/>
      <c r="P1" s="7"/>
      <c r="Q1" s="7"/>
      <c r="R1" s="7"/>
    </row>
    <row r="2" spans="1:18" ht="15" customHeight="1">
      <c r="A2" s="7"/>
      <c r="B2" s="27" t="s">
        <v>115</v>
      </c>
      <c r="C2" s="27"/>
      <c r="D2" s="27"/>
      <c r="E2" s="27"/>
      <c r="F2" s="27"/>
      <c r="N2" s="27" t="s">
        <v>133</v>
      </c>
      <c r="O2" s="27"/>
      <c r="P2" s="27"/>
      <c r="Q2" s="27"/>
      <c r="R2" s="27"/>
    </row>
    <row r="3" spans="1:18" ht="15" customHeight="1">
      <c r="A3" s="7"/>
      <c r="B3" s="27" t="s">
        <v>111</v>
      </c>
      <c r="C3" s="27"/>
      <c r="D3" s="27"/>
      <c r="E3" s="27"/>
      <c r="F3" s="27"/>
      <c r="N3" s="27" t="s">
        <v>111</v>
      </c>
      <c r="O3" s="27"/>
      <c r="P3" s="27"/>
      <c r="Q3" s="27"/>
      <c r="R3" s="27"/>
    </row>
    <row r="4" spans="1:18" ht="15" customHeight="1">
      <c r="A4" s="7"/>
      <c r="B4" s="27"/>
      <c r="C4" s="27"/>
      <c r="D4" s="27"/>
      <c r="E4" s="27"/>
      <c r="F4" s="27"/>
      <c r="N4" s="27"/>
      <c r="O4" s="27"/>
      <c r="P4" s="27"/>
      <c r="Q4" s="27"/>
      <c r="R4" s="27"/>
    </row>
    <row r="5" spans="1:22" ht="15" customHeight="1">
      <c r="A5" s="7"/>
      <c r="B5" s="38"/>
      <c r="C5" s="121" t="s">
        <v>114</v>
      </c>
      <c r="D5" s="122"/>
      <c r="E5" s="122"/>
      <c r="F5" s="122"/>
      <c r="G5" s="122"/>
      <c r="H5" s="122"/>
      <c r="I5" s="122"/>
      <c r="J5" s="123"/>
      <c r="N5" s="38"/>
      <c r="O5" s="121" t="s">
        <v>114</v>
      </c>
      <c r="P5" s="122"/>
      <c r="Q5" s="122"/>
      <c r="R5" s="122"/>
      <c r="S5" s="122"/>
      <c r="T5" s="122"/>
      <c r="U5" s="122"/>
      <c r="V5" s="123"/>
    </row>
    <row r="6" spans="1:22" ht="53.25" customHeight="1">
      <c r="A6" s="7"/>
      <c r="B6" s="25" t="s">
        <v>5</v>
      </c>
      <c r="C6" s="44" t="s">
        <v>20</v>
      </c>
      <c r="D6" s="45" t="s">
        <v>75</v>
      </c>
      <c r="E6" s="46" t="s">
        <v>76</v>
      </c>
      <c r="F6" s="47" t="s">
        <v>77</v>
      </c>
      <c r="G6" s="48" t="s">
        <v>78</v>
      </c>
      <c r="H6" s="48" t="s">
        <v>79</v>
      </c>
      <c r="I6" s="49" t="s">
        <v>80</v>
      </c>
      <c r="J6" s="50" t="s">
        <v>37</v>
      </c>
      <c r="N6" s="25" t="s">
        <v>5</v>
      </c>
      <c r="O6" s="44" t="s">
        <v>20</v>
      </c>
      <c r="P6" s="45" t="s">
        <v>201</v>
      </c>
      <c r="Q6" s="46" t="s">
        <v>76</v>
      </c>
      <c r="R6" s="47" t="s">
        <v>77</v>
      </c>
      <c r="S6" s="48" t="s">
        <v>78</v>
      </c>
      <c r="T6" s="48" t="s">
        <v>79</v>
      </c>
      <c r="U6" s="49" t="s">
        <v>80</v>
      </c>
      <c r="V6" s="50" t="s">
        <v>37</v>
      </c>
    </row>
    <row r="7" spans="1:22" ht="15" customHeight="1">
      <c r="A7" s="7"/>
      <c r="B7" s="26"/>
      <c r="C7" s="124" t="s">
        <v>16</v>
      </c>
      <c r="D7" s="125"/>
      <c r="E7" s="125"/>
      <c r="F7" s="125"/>
      <c r="G7" s="125"/>
      <c r="H7" s="125"/>
      <c r="I7" s="125"/>
      <c r="J7" s="126"/>
      <c r="N7" s="26"/>
      <c r="O7" s="124" t="s">
        <v>117</v>
      </c>
      <c r="P7" s="125"/>
      <c r="Q7" s="125"/>
      <c r="R7" s="125"/>
      <c r="S7" s="125"/>
      <c r="T7" s="125"/>
      <c r="U7" s="125"/>
      <c r="V7" s="126"/>
    </row>
    <row r="8" spans="1:22" ht="6.75" customHeight="1">
      <c r="A8" s="7"/>
      <c r="B8" s="19"/>
      <c r="C8" s="6"/>
      <c r="D8" s="6"/>
      <c r="E8" s="6"/>
      <c r="F8" s="41"/>
      <c r="G8" s="42"/>
      <c r="H8" s="42"/>
      <c r="I8" s="42"/>
      <c r="J8" s="43"/>
      <c r="N8" s="19"/>
      <c r="O8" s="6"/>
      <c r="P8" s="6"/>
      <c r="Q8" s="6"/>
      <c r="R8" s="41"/>
      <c r="S8" s="42"/>
      <c r="T8" s="42"/>
      <c r="U8" s="42"/>
      <c r="V8" s="43"/>
    </row>
    <row r="9" spans="1:22" ht="15">
      <c r="A9" s="7"/>
      <c r="B9" s="19" t="s">
        <v>20</v>
      </c>
      <c r="C9" s="6">
        <f>SUM(C11:C25)</f>
        <v>505134</v>
      </c>
      <c r="D9" s="6">
        <f>SUM(D11:D25)</f>
        <v>41771</v>
      </c>
      <c r="E9" s="6">
        <f aca="true" t="shared" si="0" ref="E9:J9">SUM(E11:E25)</f>
        <v>327054</v>
      </c>
      <c r="F9" s="6">
        <f t="shared" si="0"/>
        <v>13688</v>
      </c>
      <c r="G9" s="6">
        <f t="shared" si="0"/>
        <v>93139</v>
      </c>
      <c r="H9" s="6">
        <f t="shared" si="0"/>
        <v>815</v>
      </c>
      <c r="I9" s="6">
        <f t="shared" si="0"/>
        <v>21254</v>
      </c>
      <c r="J9" s="52">
        <f t="shared" si="0"/>
        <v>7413</v>
      </c>
      <c r="N9" s="19" t="s">
        <v>20</v>
      </c>
      <c r="O9" s="60">
        <f>C9/$C$9*100</f>
        <v>100</v>
      </c>
      <c r="P9" s="60">
        <f aca="true" t="shared" si="1" ref="P9:V9">D9/$C$9*100</f>
        <v>8.26929092082497</v>
      </c>
      <c r="Q9" s="60">
        <f t="shared" si="1"/>
        <v>64.7459881932319</v>
      </c>
      <c r="R9" s="60">
        <f t="shared" si="1"/>
        <v>2.7097760198284018</v>
      </c>
      <c r="S9" s="60">
        <f t="shared" si="1"/>
        <v>18.4384737515194</v>
      </c>
      <c r="T9" s="60">
        <f t="shared" si="1"/>
        <v>0.16134332672122645</v>
      </c>
      <c r="U9" s="60">
        <f t="shared" si="1"/>
        <v>4.207596400163125</v>
      </c>
      <c r="V9" s="61">
        <f t="shared" si="1"/>
        <v>1.4675313877109837</v>
      </c>
    </row>
    <row r="10" spans="1:22" ht="6.75" customHeight="1">
      <c r="A10" s="7"/>
      <c r="B10" s="19"/>
      <c r="C10" s="6"/>
      <c r="D10" s="6"/>
      <c r="E10" s="6"/>
      <c r="F10" s="39"/>
      <c r="G10" s="40"/>
      <c r="H10" s="40"/>
      <c r="I10" s="40"/>
      <c r="J10" s="51"/>
      <c r="N10" s="19"/>
      <c r="O10" s="6"/>
      <c r="P10" s="6"/>
      <c r="Q10" s="6"/>
      <c r="R10" s="39"/>
      <c r="S10" s="40"/>
      <c r="T10" s="40"/>
      <c r="U10" s="40"/>
      <c r="V10" s="51"/>
    </row>
    <row r="11" spans="1:22" ht="15">
      <c r="A11" s="7"/>
      <c r="B11" s="19" t="s">
        <v>9</v>
      </c>
      <c r="C11" s="6">
        <f>SUM(D11:J11)</f>
        <v>222167</v>
      </c>
      <c r="D11" s="6">
        <v>26398</v>
      </c>
      <c r="E11" s="6">
        <v>120677</v>
      </c>
      <c r="F11" s="6">
        <v>4660</v>
      </c>
      <c r="G11" s="6">
        <v>59082</v>
      </c>
      <c r="H11" s="6">
        <v>162</v>
      </c>
      <c r="I11" s="6">
        <v>6731</v>
      </c>
      <c r="J11" s="52">
        <v>4457</v>
      </c>
      <c r="N11" s="19" t="s">
        <v>9</v>
      </c>
      <c r="O11" s="60">
        <f aca="true" t="shared" si="2" ref="O11:O25">C11/$C$9*100</f>
        <v>43.98179492966223</v>
      </c>
      <c r="P11" s="60">
        <f aca="true" t="shared" si="3" ref="P11:P25">D11/$C$9*100</f>
        <v>5.225940047591332</v>
      </c>
      <c r="Q11" s="60">
        <f aca="true" t="shared" si="4" ref="Q11:Q25">E11/$C$9*100</f>
        <v>23.890096489248396</v>
      </c>
      <c r="R11" s="60">
        <f aca="true" t="shared" si="5" ref="R11:R25">F11/$C$9*100</f>
        <v>0.9225274877557242</v>
      </c>
      <c r="S11" s="60">
        <f aca="true" t="shared" si="6" ref="S11:S25">G11/$C$9*100</f>
        <v>11.69630236729264</v>
      </c>
      <c r="T11" s="60">
        <f aca="true" t="shared" si="7" ref="T11:T25">H11/$C$9*100</f>
        <v>0.0320706980721947</v>
      </c>
      <c r="U11" s="60">
        <f aca="true" t="shared" si="8" ref="U11:U25">I11/$C$9*100</f>
        <v>1.332517708172485</v>
      </c>
      <c r="V11" s="61">
        <f aca="true" t="shared" si="9" ref="V11:V25">J11/$C$9*100</f>
        <v>0.8823401315294556</v>
      </c>
    </row>
    <row r="12" spans="1:22" ht="15">
      <c r="A12" s="7"/>
      <c r="B12" s="19">
        <v>2</v>
      </c>
      <c r="C12" s="6">
        <f aca="true" t="shared" si="10" ref="C12:C25">SUM(D12:J12)</f>
        <v>176214</v>
      </c>
      <c r="D12" s="6">
        <v>11879</v>
      </c>
      <c r="E12" s="6">
        <v>129908</v>
      </c>
      <c r="F12" s="6">
        <v>3749</v>
      </c>
      <c r="G12" s="6">
        <v>26807</v>
      </c>
      <c r="H12" s="6">
        <v>211</v>
      </c>
      <c r="I12" s="6">
        <v>1628</v>
      </c>
      <c r="J12" s="52">
        <v>2032</v>
      </c>
      <c r="N12" s="19">
        <v>2</v>
      </c>
      <c r="O12" s="60">
        <f t="shared" si="2"/>
        <v>34.88460487712172</v>
      </c>
      <c r="P12" s="60">
        <f t="shared" si="3"/>
        <v>2.3516532246888944</v>
      </c>
      <c r="Q12" s="60">
        <f t="shared" si="4"/>
        <v>25.717532377547343</v>
      </c>
      <c r="R12" s="60">
        <f t="shared" si="5"/>
        <v>0.7421793029176417</v>
      </c>
      <c r="S12" s="60">
        <f t="shared" si="6"/>
        <v>5.306908661860021</v>
      </c>
      <c r="T12" s="60">
        <f t="shared" si="7"/>
        <v>0.04177109440267335</v>
      </c>
      <c r="U12" s="60">
        <f t="shared" si="8"/>
        <v>0.32229071889835176</v>
      </c>
      <c r="V12" s="61">
        <f t="shared" si="9"/>
        <v>0.40226949680678786</v>
      </c>
    </row>
    <row r="13" spans="1:22" ht="15">
      <c r="A13" s="7"/>
      <c r="B13" s="19">
        <v>3</v>
      </c>
      <c r="C13" s="6">
        <f t="shared" si="10"/>
        <v>46380</v>
      </c>
      <c r="D13" s="6">
        <v>2253</v>
      </c>
      <c r="E13" s="6">
        <v>36461</v>
      </c>
      <c r="F13" s="6">
        <v>1259</v>
      </c>
      <c r="G13" s="6">
        <v>4668</v>
      </c>
      <c r="H13" s="6">
        <v>177</v>
      </c>
      <c r="I13" s="6">
        <v>1159</v>
      </c>
      <c r="J13" s="52">
        <v>403</v>
      </c>
      <c r="N13" s="19">
        <v>3</v>
      </c>
      <c r="O13" s="60">
        <f t="shared" si="2"/>
        <v>9.181722077706114</v>
      </c>
      <c r="P13" s="60">
        <f t="shared" si="3"/>
        <v>0.44602026392996713</v>
      </c>
      <c r="Q13" s="60">
        <f t="shared" si="4"/>
        <v>7.218084706236365</v>
      </c>
      <c r="R13" s="60">
        <f t="shared" si="5"/>
        <v>0.24924079551168601</v>
      </c>
      <c r="S13" s="60">
        <f t="shared" si="6"/>
        <v>0.9241112259321289</v>
      </c>
      <c r="T13" s="60">
        <f t="shared" si="7"/>
        <v>0.03504020715295347</v>
      </c>
      <c r="U13" s="60">
        <f t="shared" si="8"/>
        <v>0.22944406830662756</v>
      </c>
      <c r="V13" s="61">
        <f t="shared" si="9"/>
        <v>0.07978081063638559</v>
      </c>
    </row>
    <row r="14" spans="1:22" ht="15">
      <c r="A14" s="7"/>
      <c r="B14" s="19">
        <v>4</v>
      </c>
      <c r="C14" s="6">
        <f t="shared" si="10"/>
        <v>20877</v>
      </c>
      <c r="D14" s="6">
        <v>720</v>
      </c>
      <c r="E14" s="6">
        <v>16608</v>
      </c>
      <c r="F14" s="6">
        <v>731</v>
      </c>
      <c r="G14" s="6">
        <v>1480</v>
      </c>
      <c r="H14" s="6">
        <v>88</v>
      </c>
      <c r="I14" s="6">
        <v>1093</v>
      </c>
      <c r="J14" s="52">
        <v>157</v>
      </c>
      <c r="N14" s="19">
        <v>4</v>
      </c>
      <c r="O14" s="60">
        <f t="shared" si="2"/>
        <v>4.132962738600055</v>
      </c>
      <c r="P14" s="60">
        <f t="shared" si="3"/>
        <v>0.1425364358764209</v>
      </c>
      <c r="Q14" s="60">
        <f t="shared" si="4"/>
        <v>3.287840454216109</v>
      </c>
      <c r="R14" s="60">
        <f t="shared" si="5"/>
        <v>0.14471407586897733</v>
      </c>
      <c r="S14" s="60">
        <f t="shared" si="6"/>
        <v>0.2929915626348652</v>
      </c>
      <c r="T14" s="60">
        <f t="shared" si="7"/>
        <v>0.017421119940451445</v>
      </c>
      <c r="U14" s="60">
        <f t="shared" si="8"/>
        <v>0.21637822835128898</v>
      </c>
      <c r="V14" s="61">
        <f t="shared" si="9"/>
        <v>0.031080861711941785</v>
      </c>
    </row>
    <row r="15" spans="1:22" ht="15">
      <c r="A15" s="7"/>
      <c r="B15" s="19" t="s">
        <v>21</v>
      </c>
      <c r="C15" s="6">
        <f t="shared" si="10"/>
        <v>10753</v>
      </c>
      <c r="D15" s="6">
        <v>295</v>
      </c>
      <c r="E15" s="6">
        <v>8247</v>
      </c>
      <c r="F15" s="6">
        <v>521</v>
      </c>
      <c r="G15" s="6">
        <v>551</v>
      </c>
      <c r="H15" s="6">
        <v>56</v>
      </c>
      <c r="I15" s="6">
        <v>995</v>
      </c>
      <c r="J15" s="52">
        <v>88</v>
      </c>
      <c r="N15" s="19" t="s">
        <v>21</v>
      </c>
      <c r="O15" s="60">
        <f t="shared" si="2"/>
        <v>2.128742076359936</v>
      </c>
      <c r="P15" s="60">
        <f t="shared" si="3"/>
        <v>0.05840034525492246</v>
      </c>
      <c r="Q15" s="60">
        <f t="shared" si="4"/>
        <v>1.6326360926011714</v>
      </c>
      <c r="R15" s="60">
        <f t="shared" si="5"/>
        <v>0.10314094873835457</v>
      </c>
      <c r="S15" s="60">
        <f t="shared" si="6"/>
        <v>0.10907996689987212</v>
      </c>
      <c r="T15" s="60">
        <f t="shared" si="7"/>
        <v>0.011086167234832738</v>
      </c>
      <c r="U15" s="60">
        <f t="shared" si="8"/>
        <v>0.1969774356903317</v>
      </c>
      <c r="V15" s="61">
        <f t="shared" si="9"/>
        <v>0.017421119940451445</v>
      </c>
    </row>
    <row r="16" spans="1:22" ht="15">
      <c r="A16" s="7"/>
      <c r="B16" s="19" t="s">
        <v>22</v>
      </c>
      <c r="C16" s="6">
        <f t="shared" si="10"/>
        <v>6617</v>
      </c>
      <c r="D16" s="6">
        <v>123</v>
      </c>
      <c r="E16" s="6">
        <v>4723</v>
      </c>
      <c r="F16" s="6">
        <v>420</v>
      </c>
      <c r="G16" s="6">
        <v>267</v>
      </c>
      <c r="H16" s="6">
        <v>19</v>
      </c>
      <c r="I16" s="6">
        <v>1004</v>
      </c>
      <c r="J16" s="52">
        <v>61</v>
      </c>
      <c r="N16" s="19" t="s">
        <v>22</v>
      </c>
      <c r="O16" s="60">
        <f t="shared" si="2"/>
        <v>1.3099494391587183</v>
      </c>
      <c r="P16" s="60">
        <f t="shared" si="3"/>
        <v>0.024349974462221907</v>
      </c>
      <c r="Q16" s="60">
        <f t="shared" si="4"/>
        <v>0.934999425894911</v>
      </c>
      <c r="R16" s="60">
        <f t="shared" si="5"/>
        <v>0.08314625426124553</v>
      </c>
      <c r="S16" s="60">
        <f t="shared" si="6"/>
        <v>0.052857261637506085</v>
      </c>
      <c r="T16" s="60">
        <f t="shared" si="7"/>
        <v>0.003761378168961107</v>
      </c>
      <c r="U16" s="60">
        <f t="shared" si="8"/>
        <v>0.19875914113878695</v>
      </c>
      <c r="V16" s="61">
        <f t="shared" si="9"/>
        <v>0.012076003595085661</v>
      </c>
    </row>
    <row r="17" spans="1:22" ht="15">
      <c r="A17" s="7"/>
      <c r="B17" s="19" t="s">
        <v>23</v>
      </c>
      <c r="C17" s="6">
        <f t="shared" si="10"/>
        <v>4142</v>
      </c>
      <c r="D17" s="6">
        <v>64</v>
      </c>
      <c r="E17" s="6">
        <v>2694</v>
      </c>
      <c r="F17" s="6">
        <v>273</v>
      </c>
      <c r="G17" s="6">
        <v>98</v>
      </c>
      <c r="H17" s="6">
        <v>11</v>
      </c>
      <c r="I17" s="6">
        <v>972</v>
      </c>
      <c r="J17" s="52">
        <v>30</v>
      </c>
      <c r="N17" s="19" t="s">
        <v>23</v>
      </c>
      <c r="O17" s="60">
        <f t="shared" si="2"/>
        <v>0.8199804408335214</v>
      </c>
      <c r="P17" s="60">
        <f t="shared" si="3"/>
        <v>0.012669905411237414</v>
      </c>
      <c r="Q17" s="60">
        <f t="shared" si="4"/>
        <v>0.5333238309042749</v>
      </c>
      <c r="R17" s="60">
        <f t="shared" si="5"/>
        <v>0.054045065269809595</v>
      </c>
      <c r="S17" s="60">
        <f t="shared" si="6"/>
        <v>0.01940079266095729</v>
      </c>
      <c r="T17" s="60">
        <f t="shared" si="7"/>
        <v>0.0021776399925564306</v>
      </c>
      <c r="U17" s="60">
        <f t="shared" si="8"/>
        <v>0.19242418843316822</v>
      </c>
      <c r="V17" s="61">
        <f t="shared" si="9"/>
        <v>0.005939018161517538</v>
      </c>
    </row>
    <row r="18" spans="1:22" ht="15">
      <c r="A18" s="7"/>
      <c r="B18" s="19" t="s">
        <v>24</v>
      </c>
      <c r="C18" s="6">
        <f t="shared" si="10"/>
        <v>2815</v>
      </c>
      <c r="D18" s="6">
        <v>27</v>
      </c>
      <c r="E18" s="6">
        <v>1652</v>
      </c>
      <c r="F18" s="6">
        <v>222</v>
      </c>
      <c r="G18" s="6">
        <v>53</v>
      </c>
      <c r="H18" s="6">
        <v>11</v>
      </c>
      <c r="I18" s="6">
        <v>828</v>
      </c>
      <c r="J18" s="52">
        <v>22</v>
      </c>
      <c r="N18" s="19" t="s">
        <v>24</v>
      </c>
      <c r="O18" s="60">
        <f t="shared" si="2"/>
        <v>0.5572778708223957</v>
      </c>
      <c r="P18" s="60">
        <f t="shared" si="3"/>
        <v>0.005345116345365784</v>
      </c>
      <c r="Q18" s="60">
        <f t="shared" si="4"/>
        <v>0.32704193342756577</v>
      </c>
      <c r="R18" s="60">
        <f t="shared" si="5"/>
        <v>0.04394873439522978</v>
      </c>
      <c r="S18" s="60">
        <f t="shared" si="6"/>
        <v>0.010492265418680983</v>
      </c>
      <c r="T18" s="60">
        <f t="shared" si="7"/>
        <v>0.0021776399925564306</v>
      </c>
      <c r="U18" s="60">
        <f t="shared" si="8"/>
        <v>0.16391690125788405</v>
      </c>
      <c r="V18" s="61">
        <f t="shared" si="9"/>
        <v>0.004355279985112861</v>
      </c>
    </row>
    <row r="19" spans="1:22" ht="15">
      <c r="A19" s="7"/>
      <c r="B19" s="19" t="s">
        <v>25</v>
      </c>
      <c r="C19" s="6">
        <f t="shared" si="10"/>
        <v>2034</v>
      </c>
      <c r="D19" s="6">
        <v>12</v>
      </c>
      <c r="E19" s="6">
        <v>1114</v>
      </c>
      <c r="F19" s="6">
        <v>178</v>
      </c>
      <c r="G19" s="6">
        <v>32</v>
      </c>
      <c r="H19" s="6">
        <v>6</v>
      </c>
      <c r="I19" s="6">
        <v>674</v>
      </c>
      <c r="J19" s="52">
        <v>18</v>
      </c>
      <c r="N19" s="19" t="s">
        <v>25</v>
      </c>
      <c r="O19" s="60">
        <f t="shared" si="2"/>
        <v>0.4026654313508891</v>
      </c>
      <c r="P19" s="60">
        <f t="shared" si="3"/>
        <v>0.002375607264607015</v>
      </c>
      <c r="Q19" s="60">
        <f t="shared" si="4"/>
        <v>0.22053554106435122</v>
      </c>
      <c r="R19" s="60">
        <f t="shared" si="5"/>
        <v>0.03523817442500406</v>
      </c>
      <c r="S19" s="60">
        <f t="shared" si="6"/>
        <v>0.006334952705618707</v>
      </c>
      <c r="T19" s="60">
        <f t="shared" si="7"/>
        <v>0.0011878036323035076</v>
      </c>
      <c r="U19" s="60">
        <f t="shared" si="8"/>
        <v>0.13342994136209402</v>
      </c>
      <c r="V19" s="61">
        <f t="shared" si="9"/>
        <v>0.0035634108969105228</v>
      </c>
    </row>
    <row r="20" spans="1:22" ht="15">
      <c r="A20" s="7"/>
      <c r="B20" s="19" t="s">
        <v>0</v>
      </c>
      <c r="C20" s="6">
        <f t="shared" si="10"/>
        <v>8055</v>
      </c>
      <c r="D20" s="6">
        <v>0</v>
      </c>
      <c r="E20" s="6">
        <v>3733</v>
      </c>
      <c r="F20" s="6">
        <v>860</v>
      </c>
      <c r="G20" s="6">
        <v>86</v>
      </c>
      <c r="H20" s="6">
        <v>37</v>
      </c>
      <c r="I20" s="6">
        <v>3251</v>
      </c>
      <c r="J20" s="52">
        <v>88</v>
      </c>
      <c r="N20" s="19" t="s">
        <v>0</v>
      </c>
      <c r="O20" s="60">
        <f t="shared" si="2"/>
        <v>1.594626376367459</v>
      </c>
      <c r="P20" s="60">
        <f t="shared" si="3"/>
        <v>0</v>
      </c>
      <c r="Q20" s="60">
        <f t="shared" si="4"/>
        <v>0.7390118265648323</v>
      </c>
      <c r="R20" s="60">
        <f t="shared" si="5"/>
        <v>0.17025185396350276</v>
      </c>
      <c r="S20" s="60">
        <f t="shared" si="6"/>
        <v>0.017025185396350277</v>
      </c>
      <c r="T20" s="60">
        <f t="shared" si="7"/>
        <v>0.007324789065871631</v>
      </c>
      <c r="U20" s="60">
        <f t="shared" si="8"/>
        <v>0.6435916014364506</v>
      </c>
      <c r="V20" s="61">
        <f t="shared" si="9"/>
        <v>0.017421119940451445</v>
      </c>
    </row>
    <row r="21" spans="1:22" ht="15">
      <c r="A21" s="7"/>
      <c r="B21" s="19" t="s">
        <v>1</v>
      </c>
      <c r="C21" s="6">
        <f t="shared" si="10"/>
        <v>3461</v>
      </c>
      <c r="D21" s="6">
        <v>0</v>
      </c>
      <c r="E21" s="6">
        <v>1046</v>
      </c>
      <c r="F21" s="6">
        <v>548</v>
      </c>
      <c r="G21" s="6">
        <v>12</v>
      </c>
      <c r="H21" s="6">
        <v>26</v>
      </c>
      <c r="I21" s="6">
        <v>1782</v>
      </c>
      <c r="J21" s="52">
        <v>47</v>
      </c>
      <c r="N21" s="19" t="s">
        <v>1</v>
      </c>
      <c r="O21" s="60">
        <f t="shared" si="2"/>
        <v>0.6851647285670732</v>
      </c>
      <c r="P21" s="60">
        <f t="shared" si="3"/>
        <v>0</v>
      </c>
      <c r="Q21" s="60">
        <f t="shared" si="4"/>
        <v>0.20707376656491147</v>
      </c>
      <c r="R21" s="60">
        <f t="shared" si="5"/>
        <v>0.10848606508372036</v>
      </c>
      <c r="S21" s="60">
        <f t="shared" si="6"/>
        <v>0.002375607264607015</v>
      </c>
      <c r="T21" s="60">
        <f t="shared" si="7"/>
        <v>0.0051471490733151996</v>
      </c>
      <c r="U21" s="60">
        <f t="shared" si="8"/>
        <v>0.3527776787941418</v>
      </c>
      <c r="V21" s="61">
        <f t="shared" si="9"/>
        <v>0.009304461786377477</v>
      </c>
    </row>
    <row r="22" spans="1:22" ht="15">
      <c r="A22" s="7"/>
      <c r="B22" s="19" t="s">
        <v>2</v>
      </c>
      <c r="C22" s="6">
        <f t="shared" si="10"/>
        <v>833</v>
      </c>
      <c r="D22" s="6">
        <v>0</v>
      </c>
      <c r="E22" s="6">
        <v>141</v>
      </c>
      <c r="F22" s="6">
        <v>156</v>
      </c>
      <c r="G22" s="6">
        <v>3</v>
      </c>
      <c r="H22" s="6">
        <v>9</v>
      </c>
      <c r="I22" s="6">
        <v>520</v>
      </c>
      <c r="J22" s="52">
        <v>4</v>
      </c>
      <c r="N22" s="19" t="s">
        <v>2</v>
      </c>
      <c r="O22" s="60">
        <f t="shared" si="2"/>
        <v>0.16490673761813696</v>
      </c>
      <c r="P22" s="60">
        <f t="shared" si="3"/>
        <v>0</v>
      </c>
      <c r="Q22" s="60">
        <f t="shared" si="4"/>
        <v>0.027913385359132428</v>
      </c>
      <c r="R22" s="60">
        <f t="shared" si="5"/>
        <v>0.030882894439891197</v>
      </c>
      <c r="S22" s="60">
        <f t="shared" si="6"/>
        <v>0.0005939018161517538</v>
      </c>
      <c r="T22" s="60">
        <f t="shared" si="7"/>
        <v>0.0017817054484552614</v>
      </c>
      <c r="U22" s="60">
        <f t="shared" si="8"/>
        <v>0.10294298146630398</v>
      </c>
      <c r="V22" s="61">
        <f t="shared" si="9"/>
        <v>0.0007918690882023384</v>
      </c>
    </row>
    <row r="23" spans="1:22" ht="15">
      <c r="A23" s="7"/>
      <c r="B23" s="19" t="s">
        <v>3</v>
      </c>
      <c r="C23" s="6">
        <f t="shared" si="10"/>
        <v>544</v>
      </c>
      <c r="D23" s="6">
        <v>0</v>
      </c>
      <c r="E23" s="6">
        <v>43</v>
      </c>
      <c r="F23" s="6">
        <v>91</v>
      </c>
      <c r="G23" s="6">
        <v>0</v>
      </c>
      <c r="H23" s="6">
        <v>2</v>
      </c>
      <c r="I23" s="6">
        <v>403</v>
      </c>
      <c r="J23" s="52">
        <v>5</v>
      </c>
      <c r="N23" s="19" t="s">
        <v>3</v>
      </c>
      <c r="O23" s="60">
        <f t="shared" si="2"/>
        <v>0.10769419599551801</v>
      </c>
      <c r="P23" s="60">
        <f t="shared" si="3"/>
        <v>0</v>
      </c>
      <c r="Q23" s="60">
        <f t="shared" si="4"/>
        <v>0.008512592698175139</v>
      </c>
      <c r="R23" s="60">
        <f t="shared" si="5"/>
        <v>0.0180150217566032</v>
      </c>
      <c r="S23" s="60">
        <f t="shared" si="6"/>
        <v>0</v>
      </c>
      <c r="T23" s="60">
        <f t="shared" si="7"/>
        <v>0.0003959345441011692</v>
      </c>
      <c r="U23" s="60">
        <f t="shared" si="8"/>
        <v>0.07978081063638559</v>
      </c>
      <c r="V23" s="61">
        <f t="shared" si="9"/>
        <v>0.000989836360252923</v>
      </c>
    </row>
    <row r="24" spans="1:22" ht="15">
      <c r="A24" s="7"/>
      <c r="B24" s="19" t="s">
        <v>4</v>
      </c>
      <c r="C24" s="6">
        <f t="shared" si="10"/>
        <v>123</v>
      </c>
      <c r="D24" s="6">
        <v>0</v>
      </c>
      <c r="E24" s="6">
        <v>4</v>
      </c>
      <c r="F24" s="6">
        <v>8</v>
      </c>
      <c r="G24" s="6">
        <v>0</v>
      </c>
      <c r="H24" s="6">
        <v>0</v>
      </c>
      <c r="I24" s="6">
        <v>110</v>
      </c>
      <c r="J24" s="52">
        <v>1</v>
      </c>
      <c r="N24" s="19" t="s">
        <v>4</v>
      </c>
      <c r="O24" s="60">
        <f t="shared" si="2"/>
        <v>0.024349974462221907</v>
      </c>
      <c r="P24" s="60">
        <f t="shared" si="3"/>
        <v>0</v>
      </c>
      <c r="Q24" s="60">
        <f t="shared" si="4"/>
        <v>0.0007918690882023384</v>
      </c>
      <c r="R24" s="60">
        <f t="shared" si="5"/>
        <v>0.0015837381764046768</v>
      </c>
      <c r="S24" s="60">
        <f t="shared" si="6"/>
        <v>0</v>
      </c>
      <c r="T24" s="60">
        <f t="shared" si="7"/>
        <v>0</v>
      </c>
      <c r="U24" s="60">
        <f t="shared" si="8"/>
        <v>0.021776399925564308</v>
      </c>
      <c r="V24" s="61">
        <f t="shared" si="9"/>
        <v>0.0001979672720505846</v>
      </c>
    </row>
    <row r="25" spans="1:22" ht="15">
      <c r="A25" s="7"/>
      <c r="B25" s="19" t="s">
        <v>19</v>
      </c>
      <c r="C25" s="6">
        <f t="shared" si="10"/>
        <v>119</v>
      </c>
      <c r="D25" s="6">
        <v>0</v>
      </c>
      <c r="E25" s="6">
        <v>3</v>
      </c>
      <c r="F25" s="6">
        <v>12</v>
      </c>
      <c r="G25" s="6">
        <v>0</v>
      </c>
      <c r="H25" s="6">
        <v>0</v>
      </c>
      <c r="I25" s="6">
        <v>104</v>
      </c>
      <c r="J25" s="52">
        <v>0</v>
      </c>
      <c r="N25" s="19" t="s">
        <v>19</v>
      </c>
      <c r="O25" s="60">
        <f t="shared" si="2"/>
        <v>0.023558105374019568</v>
      </c>
      <c r="P25" s="60">
        <f t="shared" si="3"/>
        <v>0</v>
      </c>
      <c r="Q25" s="60">
        <f t="shared" si="4"/>
        <v>0.0005939018161517538</v>
      </c>
      <c r="R25" s="60">
        <f t="shared" si="5"/>
        <v>0.002375607264607015</v>
      </c>
      <c r="S25" s="60">
        <f t="shared" si="6"/>
        <v>0</v>
      </c>
      <c r="T25" s="60">
        <f t="shared" si="7"/>
        <v>0</v>
      </c>
      <c r="U25" s="60">
        <f t="shared" si="8"/>
        <v>0.020588596293260798</v>
      </c>
      <c r="V25" s="61">
        <f t="shared" si="9"/>
        <v>0</v>
      </c>
    </row>
    <row r="26" spans="1:22" ht="6.75" customHeight="1">
      <c r="A26" s="7"/>
      <c r="B26" s="19"/>
      <c r="C26" s="6"/>
      <c r="D26" s="6"/>
      <c r="E26" s="6"/>
      <c r="F26" s="39"/>
      <c r="G26" s="40"/>
      <c r="H26" s="40"/>
      <c r="I26" s="40"/>
      <c r="J26" s="51"/>
      <c r="N26" s="19"/>
      <c r="O26" s="6"/>
      <c r="P26" s="6"/>
      <c r="Q26" s="6"/>
      <c r="R26" s="39"/>
      <c r="S26" s="40"/>
      <c r="T26" s="40"/>
      <c r="U26" s="40"/>
      <c r="V26" s="51"/>
    </row>
    <row r="27" spans="1:22" ht="16.5" customHeight="1">
      <c r="A27" s="7"/>
      <c r="B27" s="70" t="s">
        <v>10</v>
      </c>
      <c r="C27" s="6">
        <f aca="true" t="shared" si="11" ref="C27:J27">SUM(C15:C25)</f>
        <v>39496</v>
      </c>
      <c r="D27" s="6">
        <f t="shared" si="11"/>
        <v>521</v>
      </c>
      <c r="E27" s="6">
        <f t="shared" si="11"/>
        <v>23400</v>
      </c>
      <c r="F27" s="6">
        <f t="shared" si="11"/>
        <v>3289</v>
      </c>
      <c r="G27" s="6">
        <f t="shared" si="11"/>
        <v>1102</v>
      </c>
      <c r="H27" s="6">
        <f t="shared" si="11"/>
        <v>177</v>
      </c>
      <c r="I27" s="6">
        <f t="shared" si="11"/>
        <v>10643</v>
      </c>
      <c r="J27" s="52">
        <f t="shared" si="11"/>
        <v>364</v>
      </c>
      <c r="N27" s="70" t="s">
        <v>10</v>
      </c>
      <c r="O27" s="60">
        <f aca="true" t="shared" si="12" ref="O27:O32">C27/$C$9*100</f>
        <v>7.81891537690989</v>
      </c>
      <c r="P27" s="60">
        <f aca="true" t="shared" si="13" ref="P27:P32">D27/$C$9*100</f>
        <v>0.10314094873835457</v>
      </c>
      <c r="Q27" s="60">
        <f aca="true" t="shared" si="14" ref="Q27:Q32">E27/$C$9*100</f>
        <v>4.632434165983679</v>
      </c>
      <c r="R27" s="60">
        <f aca="true" t="shared" si="15" ref="R27:R32">F27/$C$9*100</f>
        <v>0.6511143577743728</v>
      </c>
      <c r="S27" s="60">
        <f aca="true" t="shared" si="16" ref="S27:S32">G27/$C$9*100</f>
        <v>0.21815993379974424</v>
      </c>
      <c r="T27" s="60">
        <f aca="true" t="shared" si="17" ref="T27:T32">H27/$C$9*100</f>
        <v>0.03504020715295347</v>
      </c>
      <c r="U27" s="60">
        <f aca="true" t="shared" si="18" ref="U27:U32">I27/$C$9*100</f>
        <v>2.106965676434372</v>
      </c>
      <c r="V27" s="61">
        <f aca="true" t="shared" si="19" ref="V27:V32">J27/$C$9*100</f>
        <v>0.0720600870264128</v>
      </c>
    </row>
    <row r="28" spans="1:22" ht="16.5" customHeight="1">
      <c r="A28" s="7"/>
      <c r="B28" s="19" t="s">
        <v>11</v>
      </c>
      <c r="C28" s="6">
        <f aca="true" t="shared" si="20" ref="C28:J28">SUM(C20:C25)</f>
        <v>13135</v>
      </c>
      <c r="D28" s="6">
        <f t="shared" si="20"/>
        <v>0</v>
      </c>
      <c r="E28" s="6">
        <f t="shared" si="20"/>
        <v>4970</v>
      </c>
      <c r="F28" s="6">
        <f t="shared" si="20"/>
        <v>1675</v>
      </c>
      <c r="G28" s="6">
        <f t="shared" si="20"/>
        <v>101</v>
      </c>
      <c r="H28" s="6">
        <f t="shared" si="20"/>
        <v>74</v>
      </c>
      <c r="I28" s="6">
        <f t="shared" si="20"/>
        <v>6170</v>
      </c>
      <c r="J28" s="52">
        <f t="shared" si="20"/>
        <v>145</v>
      </c>
      <c r="N28" s="19" t="s">
        <v>11</v>
      </c>
      <c r="O28" s="60">
        <f t="shared" si="12"/>
        <v>2.6003001183844288</v>
      </c>
      <c r="P28" s="60">
        <f t="shared" si="13"/>
        <v>0</v>
      </c>
      <c r="Q28" s="60">
        <f t="shared" si="14"/>
        <v>0.9838973420914054</v>
      </c>
      <c r="R28" s="60">
        <f t="shared" si="15"/>
        <v>0.3315951806847292</v>
      </c>
      <c r="S28" s="60">
        <f t="shared" si="16"/>
        <v>0.019994694477109044</v>
      </c>
      <c r="T28" s="60">
        <f t="shared" si="17"/>
        <v>0.014649578131743262</v>
      </c>
      <c r="U28" s="60">
        <f t="shared" si="18"/>
        <v>1.221458068552107</v>
      </c>
      <c r="V28" s="61">
        <f t="shared" si="19"/>
        <v>0.02870525444733477</v>
      </c>
    </row>
    <row r="29" spans="1:22" ht="16.5" customHeight="1">
      <c r="A29" s="7"/>
      <c r="B29" s="19" t="s">
        <v>12</v>
      </c>
      <c r="C29" s="6">
        <f aca="true" t="shared" si="21" ref="C29:J29">SUM(C21:C25)</f>
        <v>5080</v>
      </c>
      <c r="D29" s="6">
        <f t="shared" si="21"/>
        <v>0</v>
      </c>
      <c r="E29" s="6">
        <f t="shared" si="21"/>
        <v>1237</v>
      </c>
      <c r="F29" s="6">
        <f t="shared" si="21"/>
        <v>815</v>
      </c>
      <c r="G29" s="6">
        <f t="shared" si="21"/>
        <v>15</v>
      </c>
      <c r="H29" s="6">
        <f t="shared" si="21"/>
        <v>37</v>
      </c>
      <c r="I29" s="6">
        <f t="shared" si="21"/>
        <v>2919</v>
      </c>
      <c r="J29" s="52">
        <f t="shared" si="21"/>
        <v>57</v>
      </c>
      <c r="N29" s="19" t="s">
        <v>12</v>
      </c>
      <c r="O29" s="60">
        <f t="shared" si="12"/>
        <v>1.0056737420169697</v>
      </c>
      <c r="P29" s="60">
        <f t="shared" si="13"/>
        <v>0</v>
      </c>
      <c r="Q29" s="60">
        <f t="shared" si="14"/>
        <v>0.24488551552657314</v>
      </c>
      <c r="R29" s="60">
        <f t="shared" si="15"/>
        <v>0.16134332672122645</v>
      </c>
      <c r="S29" s="60">
        <f t="shared" si="16"/>
        <v>0.002969509080758769</v>
      </c>
      <c r="T29" s="60">
        <f t="shared" si="17"/>
        <v>0.007324789065871631</v>
      </c>
      <c r="U29" s="60">
        <f t="shared" si="18"/>
        <v>0.5778664671156565</v>
      </c>
      <c r="V29" s="61">
        <f t="shared" si="19"/>
        <v>0.011284134506883321</v>
      </c>
    </row>
    <row r="30" spans="1:22" ht="16.5" customHeight="1">
      <c r="A30" s="7"/>
      <c r="B30" s="19" t="s">
        <v>13</v>
      </c>
      <c r="C30" s="6">
        <f aca="true" t="shared" si="22" ref="C30:J30">SUM(C22:C25)</f>
        <v>1619</v>
      </c>
      <c r="D30" s="6">
        <f t="shared" si="22"/>
        <v>0</v>
      </c>
      <c r="E30" s="6">
        <f t="shared" si="22"/>
        <v>191</v>
      </c>
      <c r="F30" s="6">
        <f t="shared" si="22"/>
        <v>267</v>
      </c>
      <c r="G30" s="6">
        <f t="shared" si="22"/>
        <v>3</v>
      </c>
      <c r="H30" s="6">
        <f t="shared" si="22"/>
        <v>11</v>
      </c>
      <c r="I30" s="6">
        <f t="shared" si="22"/>
        <v>1137</v>
      </c>
      <c r="J30" s="52">
        <f t="shared" si="22"/>
        <v>10</v>
      </c>
      <c r="N30" s="19" t="s">
        <v>13</v>
      </c>
      <c r="O30" s="60">
        <f t="shared" si="12"/>
        <v>0.32050901344989646</v>
      </c>
      <c r="P30" s="60">
        <f t="shared" si="13"/>
        <v>0</v>
      </c>
      <c r="Q30" s="60">
        <f t="shared" si="14"/>
        <v>0.03781174896166166</v>
      </c>
      <c r="R30" s="60">
        <f t="shared" si="15"/>
        <v>0.052857261637506085</v>
      </c>
      <c r="S30" s="60">
        <f t="shared" si="16"/>
        <v>0.0005939018161517538</v>
      </c>
      <c r="T30" s="60">
        <f t="shared" si="17"/>
        <v>0.0021776399925564306</v>
      </c>
      <c r="U30" s="60">
        <f t="shared" si="18"/>
        <v>0.2250887883215147</v>
      </c>
      <c r="V30" s="61">
        <f t="shared" si="19"/>
        <v>0.001979672720505846</v>
      </c>
    </row>
    <row r="31" spans="1:22" ht="16.5" customHeight="1">
      <c r="A31" s="7"/>
      <c r="B31" s="19" t="s">
        <v>14</v>
      </c>
      <c r="C31" s="6">
        <f aca="true" t="shared" si="23" ref="C31:J31">SUM(C23:C25)</f>
        <v>786</v>
      </c>
      <c r="D31" s="6">
        <f t="shared" si="23"/>
        <v>0</v>
      </c>
      <c r="E31" s="6">
        <f t="shared" si="23"/>
        <v>50</v>
      </c>
      <c r="F31" s="6">
        <f t="shared" si="23"/>
        <v>111</v>
      </c>
      <c r="G31" s="6">
        <f t="shared" si="23"/>
        <v>0</v>
      </c>
      <c r="H31" s="6">
        <f t="shared" si="23"/>
        <v>2</v>
      </c>
      <c r="I31" s="6">
        <f t="shared" si="23"/>
        <v>617</v>
      </c>
      <c r="J31" s="52">
        <f t="shared" si="23"/>
        <v>6</v>
      </c>
      <c r="N31" s="19" t="s">
        <v>14</v>
      </c>
      <c r="O31" s="60">
        <f t="shared" si="12"/>
        <v>0.15560227583175948</v>
      </c>
      <c r="P31" s="60">
        <f t="shared" si="13"/>
        <v>0</v>
      </c>
      <c r="Q31" s="60">
        <f t="shared" si="14"/>
        <v>0.00989836360252923</v>
      </c>
      <c r="R31" s="60">
        <f t="shared" si="15"/>
        <v>0.02197436719761489</v>
      </c>
      <c r="S31" s="60">
        <f t="shared" si="16"/>
        <v>0</v>
      </c>
      <c r="T31" s="60">
        <f t="shared" si="17"/>
        <v>0.0003959345441011692</v>
      </c>
      <c r="U31" s="60">
        <f t="shared" si="18"/>
        <v>0.1221458068552107</v>
      </c>
      <c r="V31" s="61">
        <f t="shared" si="19"/>
        <v>0.0011878036323035076</v>
      </c>
    </row>
    <row r="32" spans="1:22" ht="16.5" customHeight="1">
      <c r="A32" s="7"/>
      <c r="B32" s="19" t="s">
        <v>15</v>
      </c>
      <c r="C32" s="23">
        <f aca="true" t="shared" si="24" ref="C32:J32">SUM(C24:C25)</f>
        <v>242</v>
      </c>
      <c r="D32" s="6">
        <f t="shared" si="24"/>
        <v>0</v>
      </c>
      <c r="E32" s="6">
        <f t="shared" si="24"/>
        <v>7</v>
      </c>
      <c r="F32" s="6">
        <f t="shared" si="24"/>
        <v>20</v>
      </c>
      <c r="G32" s="6">
        <f t="shared" si="24"/>
        <v>0</v>
      </c>
      <c r="H32" s="6">
        <f t="shared" si="24"/>
        <v>0</v>
      </c>
      <c r="I32" s="6">
        <f t="shared" si="24"/>
        <v>214</v>
      </c>
      <c r="J32" s="52">
        <f t="shared" si="24"/>
        <v>1</v>
      </c>
      <c r="N32" s="19" t="s">
        <v>15</v>
      </c>
      <c r="O32" s="60">
        <f t="shared" si="12"/>
        <v>0.04790807983624147</v>
      </c>
      <c r="P32" s="60">
        <f t="shared" si="13"/>
        <v>0</v>
      </c>
      <c r="Q32" s="60">
        <f t="shared" si="14"/>
        <v>0.0013857709043540922</v>
      </c>
      <c r="R32" s="60">
        <f t="shared" si="15"/>
        <v>0.003959345441011692</v>
      </c>
      <c r="S32" s="60">
        <f t="shared" si="16"/>
        <v>0</v>
      </c>
      <c r="T32" s="60">
        <f t="shared" si="17"/>
        <v>0</v>
      </c>
      <c r="U32" s="60">
        <f t="shared" si="18"/>
        <v>0.0423649962188251</v>
      </c>
      <c r="V32" s="61">
        <f t="shared" si="19"/>
        <v>0.0001979672720505846</v>
      </c>
    </row>
    <row r="33" spans="1:22" ht="6.75" customHeight="1">
      <c r="A33" s="7"/>
      <c r="B33" s="19"/>
      <c r="C33" s="6"/>
      <c r="D33" s="6"/>
      <c r="E33" s="6"/>
      <c r="F33" s="39"/>
      <c r="G33" s="40"/>
      <c r="H33" s="40"/>
      <c r="I33" s="40"/>
      <c r="J33" s="51"/>
      <c r="N33" s="19"/>
      <c r="O33" s="6"/>
      <c r="P33" s="6"/>
      <c r="Q33" s="6"/>
      <c r="R33" s="39"/>
      <c r="S33" s="40"/>
      <c r="T33" s="40"/>
      <c r="U33" s="40"/>
      <c r="V33" s="51"/>
    </row>
    <row r="34" spans="1:22" ht="15" customHeight="1">
      <c r="A34" s="7"/>
      <c r="B34" s="71" t="s">
        <v>26</v>
      </c>
      <c r="C34" s="6">
        <f>SUM(D34:J34)</f>
        <v>493544</v>
      </c>
      <c r="D34" s="6">
        <v>41771</v>
      </c>
      <c r="E34" s="6">
        <v>322889</v>
      </c>
      <c r="F34" s="89">
        <v>12173</v>
      </c>
      <c r="G34" s="89">
        <v>93056</v>
      </c>
      <c r="H34" s="89">
        <v>744</v>
      </c>
      <c r="I34" s="89">
        <v>15630</v>
      </c>
      <c r="J34" s="114">
        <v>7281</v>
      </c>
      <c r="N34" s="71" t="s">
        <v>26</v>
      </c>
      <c r="O34" s="62">
        <f aca="true" t="shared" si="25" ref="O34:V37">C34/$C$9*100</f>
        <v>97.70555931693372</v>
      </c>
      <c r="P34" s="60">
        <f t="shared" si="25"/>
        <v>8.26929092082497</v>
      </c>
      <c r="Q34" s="60">
        <f t="shared" si="25"/>
        <v>63.921454505141206</v>
      </c>
      <c r="R34" s="60">
        <f t="shared" si="25"/>
        <v>2.409855602671766</v>
      </c>
      <c r="S34" s="60">
        <f t="shared" si="25"/>
        <v>18.4220424679392</v>
      </c>
      <c r="T34" s="60">
        <f t="shared" si="25"/>
        <v>0.14728765040563493</v>
      </c>
      <c r="U34" s="60">
        <f t="shared" si="25"/>
        <v>3.094228462150637</v>
      </c>
      <c r="V34" s="61">
        <f t="shared" si="25"/>
        <v>1.4413997078003065</v>
      </c>
    </row>
    <row r="35" spans="1:22" ht="15">
      <c r="A35" s="7"/>
      <c r="B35" s="19" t="s">
        <v>27</v>
      </c>
      <c r="C35" s="23">
        <f>SUM(D35:J35)</f>
        <v>10009</v>
      </c>
      <c r="D35" s="6">
        <v>0</v>
      </c>
      <c r="E35" s="6">
        <v>3978</v>
      </c>
      <c r="F35" s="89">
        <v>1253</v>
      </c>
      <c r="G35" s="89">
        <v>80</v>
      </c>
      <c r="H35" s="89">
        <v>62</v>
      </c>
      <c r="I35" s="89">
        <v>4514</v>
      </c>
      <c r="J35" s="114">
        <v>122</v>
      </c>
      <c r="N35" s="19" t="s">
        <v>27</v>
      </c>
      <c r="O35" s="62">
        <f t="shared" si="25"/>
        <v>1.9814544259543012</v>
      </c>
      <c r="P35" s="60">
        <f t="shared" si="25"/>
        <v>0</v>
      </c>
      <c r="Q35" s="60">
        <f t="shared" si="25"/>
        <v>0.7875138082172255</v>
      </c>
      <c r="R35" s="60">
        <f t="shared" si="25"/>
        <v>0.24805299187938248</v>
      </c>
      <c r="S35" s="60">
        <f t="shared" si="25"/>
        <v>0.015837381764046768</v>
      </c>
      <c r="T35" s="60">
        <f t="shared" si="25"/>
        <v>0.012273970867136243</v>
      </c>
      <c r="U35" s="60">
        <f t="shared" si="25"/>
        <v>0.8936242660363389</v>
      </c>
      <c r="V35" s="61">
        <f t="shared" si="25"/>
        <v>0.024152007190171323</v>
      </c>
    </row>
    <row r="36" spans="1:22" ht="15">
      <c r="A36" s="7"/>
      <c r="B36" s="19" t="s">
        <v>28</v>
      </c>
      <c r="C36" s="23">
        <f>SUM(D36:J36)</f>
        <v>800</v>
      </c>
      <c r="D36" s="6">
        <v>0</v>
      </c>
      <c r="E36" s="6">
        <v>138</v>
      </c>
      <c r="F36" s="89">
        <v>153</v>
      </c>
      <c r="G36" s="89">
        <v>3</v>
      </c>
      <c r="H36" s="89">
        <v>7</v>
      </c>
      <c r="I36" s="89">
        <v>495</v>
      </c>
      <c r="J36" s="114">
        <v>4</v>
      </c>
      <c r="N36" s="19" t="s">
        <v>28</v>
      </c>
      <c r="O36" s="62">
        <f t="shared" si="25"/>
        <v>0.15837381764046768</v>
      </c>
      <c r="P36" s="60">
        <f t="shared" si="25"/>
        <v>0</v>
      </c>
      <c r="Q36" s="60">
        <f t="shared" si="25"/>
        <v>0.027319483542980676</v>
      </c>
      <c r="R36" s="60">
        <f t="shared" si="25"/>
        <v>0.030288992623739443</v>
      </c>
      <c r="S36" s="60">
        <f t="shared" si="25"/>
        <v>0.0005939018161517538</v>
      </c>
      <c r="T36" s="60">
        <f t="shared" si="25"/>
        <v>0.0013857709043540922</v>
      </c>
      <c r="U36" s="60">
        <f t="shared" si="25"/>
        <v>0.09799379966503936</v>
      </c>
      <c r="V36" s="61">
        <f t="shared" si="25"/>
        <v>0.0007918690882023384</v>
      </c>
    </row>
    <row r="37" spans="2:22" ht="15">
      <c r="B37" s="21" t="s">
        <v>29</v>
      </c>
      <c r="C37" s="22">
        <f>SUM(D37:J37)</f>
        <v>781</v>
      </c>
      <c r="D37" s="111">
        <v>0</v>
      </c>
      <c r="E37" s="111">
        <v>49</v>
      </c>
      <c r="F37" s="116">
        <v>109</v>
      </c>
      <c r="G37" s="116">
        <v>0</v>
      </c>
      <c r="H37" s="116">
        <v>2</v>
      </c>
      <c r="I37" s="116">
        <v>615</v>
      </c>
      <c r="J37" s="117">
        <v>6</v>
      </c>
      <c r="N37" s="21" t="s">
        <v>29</v>
      </c>
      <c r="O37" s="63">
        <f t="shared" si="25"/>
        <v>0.15461243947150655</v>
      </c>
      <c r="P37" s="64">
        <f t="shared" si="25"/>
        <v>0</v>
      </c>
      <c r="Q37" s="64">
        <f t="shared" si="25"/>
        <v>0.009700396330478644</v>
      </c>
      <c r="R37" s="64">
        <f t="shared" si="25"/>
        <v>0.02157843265351372</v>
      </c>
      <c r="S37" s="64">
        <f t="shared" si="25"/>
        <v>0</v>
      </c>
      <c r="T37" s="64">
        <f t="shared" si="25"/>
        <v>0.0003959345441011692</v>
      </c>
      <c r="U37" s="64">
        <f t="shared" si="25"/>
        <v>0.12174987231110954</v>
      </c>
      <c r="V37" s="65">
        <f t="shared" si="25"/>
        <v>0.0011878036323035076</v>
      </c>
    </row>
  </sheetData>
  <sheetProtection/>
  <mergeCells count="4">
    <mergeCell ref="C5:J5"/>
    <mergeCell ref="C7:J7"/>
    <mergeCell ref="O5:V5"/>
    <mergeCell ref="O7:V7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"/>
  <headerFooter>
    <oddFooter>&amp;CIII-1-17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7" width="12.7109375" style="1" customWidth="1"/>
    <col min="8" max="8" width="15.7109375" style="1" customWidth="1"/>
    <col min="9" max="13" width="12.7109375" style="1" customWidth="1"/>
    <col min="14" max="14" width="2.7109375" style="1" customWidth="1"/>
    <col min="15" max="16384" width="9.140625" style="1" customWidth="1"/>
  </cols>
  <sheetData>
    <row r="1" spans="1:13" ht="15" customHeight="1">
      <c r="A1" s="7"/>
      <c r="B1" s="7"/>
      <c r="C1" s="7"/>
      <c r="D1" s="7"/>
      <c r="E1" s="7"/>
      <c r="F1" s="7"/>
      <c r="G1" s="72" t="s">
        <v>64</v>
      </c>
      <c r="H1" s="7"/>
      <c r="M1" s="72" t="s">
        <v>65</v>
      </c>
    </row>
    <row r="2" spans="1:8" ht="15" customHeight="1">
      <c r="A2" s="7"/>
      <c r="B2" s="27" t="s">
        <v>118</v>
      </c>
      <c r="C2" s="27"/>
      <c r="D2" s="27"/>
      <c r="E2" s="27"/>
      <c r="F2" s="27"/>
      <c r="H2" s="27" t="s">
        <v>118</v>
      </c>
    </row>
    <row r="3" spans="1:8" ht="15" customHeight="1">
      <c r="A3" s="7"/>
      <c r="B3" s="27" t="s">
        <v>135</v>
      </c>
      <c r="C3" s="27"/>
      <c r="D3" s="27"/>
      <c r="E3" s="27"/>
      <c r="F3" s="27"/>
      <c r="H3" s="27" t="s">
        <v>112</v>
      </c>
    </row>
    <row r="4" spans="1:8" ht="15" customHeight="1">
      <c r="A4" s="7"/>
      <c r="B4" s="27"/>
      <c r="C4" s="27"/>
      <c r="D4" s="27"/>
      <c r="E4" s="27"/>
      <c r="F4" s="27"/>
      <c r="H4" s="27"/>
    </row>
    <row r="5" spans="1:13" ht="15" customHeight="1">
      <c r="A5" s="7"/>
      <c r="B5" s="38"/>
      <c r="C5" s="121" t="s">
        <v>91</v>
      </c>
      <c r="D5" s="122"/>
      <c r="E5" s="122"/>
      <c r="F5" s="122"/>
      <c r="G5" s="123"/>
      <c r="H5" s="38"/>
      <c r="I5" s="121" t="s">
        <v>91</v>
      </c>
      <c r="J5" s="122"/>
      <c r="K5" s="122"/>
      <c r="L5" s="122"/>
      <c r="M5" s="123"/>
    </row>
    <row r="6" spans="1:13" ht="43.5" customHeight="1">
      <c r="A6" s="7"/>
      <c r="B6" s="25" t="s">
        <v>5</v>
      </c>
      <c r="C6" s="44" t="s">
        <v>20</v>
      </c>
      <c r="D6" s="45" t="s">
        <v>92</v>
      </c>
      <c r="E6" s="45" t="s">
        <v>93</v>
      </c>
      <c r="F6" s="45" t="s">
        <v>94</v>
      </c>
      <c r="G6" s="67" t="s">
        <v>95</v>
      </c>
      <c r="H6" s="25" t="s">
        <v>5</v>
      </c>
      <c r="I6" s="66" t="s">
        <v>96</v>
      </c>
      <c r="J6" s="45" t="s">
        <v>97</v>
      </c>
      <c r="K6" s="68" t="s">
        <v>119</v>
      </c>
      <c r="L6" s="69" t="s">
        <v>120</v>
      </c>
      <c r="M6" s="59" t="s">
        <v>134</v>
      </c>
    </row>
    <row r="7" spans="1:13" ht="15" customHeight="1">
      <c r="A7" s="7"/>
      <c r="B7" s="26"/>
      <c r="C7" s="124" t="s">
        <v>16</v>
      </c>
      <c r="D7" s="125"/>
      <c r="E7" s="125"/>
      <c r="F7" s="125"/>
      <c r="G7" s="126"/>
      <c r="H7" s="26"/>
      <c r="I7" s="124" t="s">
        <v>16</v>
      </c>
      <c r="J7" s="125"/>
      <c r="K7" s="125"/>
      <c r="L7" s="125"/>
      <c r="M7" s="126"/>
    </row>
    <row r="8" spans="1:13" ht="6.75" customHeight="1">
      <c r="A8" s="7"/>
      <c r="B8" s="19"/>
      <c r="C8" s="6"/>
      <c r="D8" s="6"/>
      <c r="E8" s="6"/>
      <c r="F8" s="41"/>
      <c r="G8" s="43"/>
      <c r="H8" s="19"/>
      <c r="I8" s="42"/>
      <c r="J8" s="42"/>
      <c r="K8" s="42"/>
      <c r="L8" s="42"/>
      <c r="M8" s="43"/>
    </row>
    <row r="9" spans="1:13" ht="15">
      <c r="A9" s="7"/>
      <c r="B9" s="19" t="s">
        <v>20</v>
      </c>
      <c r="C9" s="6">
        <f>SUM(D9:G9)+SUM(I9:M9)</f>
        <v>505134</v>
      </c>
      <c r="D9" s="6">
        <f>SUM(D11:D25)</f>
        <v>131758</v>
      </c>
      <c r="E9" s="6">
        <f>SUM(E11:E25)</f>
        <v>133405</v>
      </c>
      <c r="F9" s="6">
        <f>SUM(F11:F25)</f>
        <v>121055</v>
      </c>
      <c r="G9" s="52">
        <f>SUM(G11:G25)</f>
        <v>53903</v>
      </c>
      <c r="H9" s="19" t="s">
        <v>20</v>
      </c>
      <c r="I9" s="6">
        <f>SUM(I11:I25)</f>
        <v>28877</v>
      </c>
      <c r="J9" s="6">
        <f>SUM(J11:J25)</f>
        <v>16135</v>
      </c>
      <c r="K9" s="6">
        <f>SUM(K11:K25)</f>
        <v>4649</v>
      </c>
      <c r="L9" s="6">
        <f>SUM(L11:L25)</f>
        <v>1886</v>
      </c>
      <c r="M9" s="6">
        <f>SUM(M11:M25)</f>
        <v>13466</v>
      </c>
    </row>
    <row r="10" spans="1:15" ht="6.75" customHeight="1">
      <c r="A10" s="7"/>
      <c r="B10" s="19"/>
      <c r="C10" s="6"/>
      <c r="D10" s="6"/>
      <c r="E10" s="6"/>
      <c r="F10" s="39"/>
      <c r="G10" s="51"/>
      <c r="H10" s="19"/>
      <c r="I10" s="40"/>
      <c r="J10" s="40"/>
      <c r="K10" s="40"/>
      <c r="L10" s="40"/>
      <c r="M10" s="51"/>
      <c r="O10" s="87"/>
    </row>
    <row r="11" spans="1:15" ht="15.75">
      <c r="A11" s="7"/>
      <c r="B11" s="19" t="s">
        <v>9</v>
      </c>
      <c r="C11" s="6">
        <f aca="true" t="shared" si="0" ref="C11:C25">SUM(D11:G11)+SUM(I11:M11)</f>
        <v>222167</v>
      </c>
      <c r="D11" s="6">
        <v>86458</v>
      </c>
      <c r="E11" s="6">
        <v>62629</v>
      </c>
      <c r="F11" s="6">
        <v>44582</v>
      </c>
      <c r="G11" s="52">
        <v>13589</v>
      </c>
      <c r="H11" s="19" t="s">
        <v>9</v>
      </c>
      <c r="I11" s="6">
        <v>6290</v>
      </c>
      <c r="J11" s="6">
        <v>2706</v>
      </c>
      <c r="K11" s="6">
        <v>1094</v>
      </c>
      <c r="L11" s="6">
        <v>455</v>
      </c>
      <c r="M11" s="52">
        <v>4364</v>
      </c>
      <c r="O11" s="88"/>
    </row>
    <row r="12" spans="1:15" ht="15.75">
      <c r="A12" s="7"/>
      <c r="B12" s="19">
        <v>2</v>
      </c>
      <c r="C12" s="6">
        <f t="shared" si="0"/>
        <v>176214</v>
      </c>
      <c r="D12" s="6">
        <v>36216</v>
      </c>
      <c r="E12" s="6">
        <v>52245</v>
      </c>
      <c r="F12" s="6">
        <v>51028</v>
      </c>
      <c r="G12" s="52">
        <v>21216</v>
      </c>
      <c r="H12" s="19">
        <v>2</v>
      </c>
      <c r="I12" s="6">
        <v>10050</v>
      </c>
      <c r="J12" s="6">
        <v>4182</v>
      </c>
      <c r="K12" s="6">
        <v>447</v>
      </c>
      <c r="L12" s="6">
        <v>210</v>
      </c>
      <c r="M12" s="52">
        <v>620</v>
      </c>
      <c r="O12" s="88"/>
    </row>
    <row r="13" spans="1:15" ht="15.75">
      <c r="A13" s="7"/>
      <c r="B13" s="19">
        <v>3</v>
      </c>
      <c r="C13" s="6">
        <f t="shared" si="0"/>
        <v>46380</v>
      </c>
      <c r="D13" s="6">
        <v>6105</v>
      </c>
      <c r="E13" s="6">
        <v>11455</v>
      </c>
      <c r="F13" s="6">
        <v>13900</v>
      </c>
      <c r="G13" s="52">
        <v>7533</v>
      </c>
      <c r="H13" s="19">
        <v>3</v>
      </c>
      <c r="I13" s="6">
        <v>4192</v>
      </c>
      <c r="J13" s="6">
        <v>2123</v>
      </c>
      <c r="K13" s="6">
        <v>302</v>
      </c>
      <c r="L13" s="6">
        <v>121</v>
      </c>
      <c r="M13" s="52">
        <v>649</v>
      </c>
      <c r="O13" s="88"/>
    </row>
    <row r="14" spans="1:15" ht="15.75">
      <c r="A14" s="7"/>
      <c r="B14" s="19">
        <v>4</v>
      </c>
      <c r="C14" s="6">
        <f t="shared" si="0"/>
        <v>20877</v>
      </c>
      <c r="D14" s="6">
        <v>1900</v>
      </c>
      <c r="E14" s="6">
        <v>4019</v>
      </c>
      <c r="F14" s="6">
        <v>5736</v>
      </c>
      <c r="G14" s="52">
        <v>4124</v>
      </c>
      <c r="H14" s="19">
        <v>4</v>
      </c>
      <c r="I14" s="6">
        <v>2563</v>
      </c>
      <c r="J14" s="6">
        <v>1515</v>
      </c>
      <c r="K14" s="6">
        <v>248</v>
      </c>
      <c r="L14" s="6">
        <v>101</v>
      </c>
      <c r="M14" s="52">
        <v>671</v>
      </c>
      <c r="O14" s="88"/>
    </row>
    <row r="15" spans="1:15" ht="15.75">
      <c r="A15" s="7"/>
      <c r="B15" s="19" t="s">
        <v>21</v>
      </c>
      <c r="C15" s="6">
        <f t="shared" si="0"/>
        <v>10753</v>
      </c>
      <c r="D15" s="6">
        <v>656</v>
      </c>
      <c r="E15" s="6">
        <v>1691</v>
      </c>
      <c r="F15" s="6">
        <v>2570</v>
      </c>
      <c r="G15" s="52">
        <v>2282</v>
      </c>
      <c r="H15" s="19" t="s">
        <v>21</v>
      </c>
      <c r="I15" s="6">
        <v>1556</v>
      </c>
      <c r="J15" s="6">
        <v>1050</v>
      </c>
      <c r="K15" s="6">
        <v>238</v>
      </c>
      <c r="L15" s="6">
        <v>102</v>
      </c>
      <c r="M15" s="52">
        <v>608</v>
      </c>
      <c r="O15" s="88"/>
    </row>
    <row r="16" spans="1:15" ht="15.75">
      <c r="A16" s="7"/>
      <c r="B16" s="19" t="s">
        <v>22</v>
      </c>
      <c r="C16" s="6">
        <f t="shared" si="0"/>
        <v>6617</v>
      </c>
      <c r="D16" s="6">
        <v>275</v>
      </c>
      <c r="E16" s="6">
        <v>750</v>
      </c>
      <c r="F16" s="6">
        <v>1287</v>
      </c>
      <c r="G16" s="52">
        <v>1426</v>
      </c>
      <c r="H16" s="19" t="s">
        <v>22</v>
      </c>
      <c r="I16" s="6">
        <v>1080</v>
      </c>
      <c r="J16" s="6">
        <v>867</v>
      </c>
      <c r="K16" s="6">
        <v>252</v>
      </c>
      <c r="L16" s="6">
        <v>97</v>
      </c>
      <c r="M16" s="52">
        <v>583</v>
      </c>
      <c r="O16" s="88"/>
    </row>
    <row r="17" spans="1:15" ht="15.75">
      <c r="A17" s="7"/>
      <c r="B17" s="19" t="s">
        <v>23</v>
      </c>
      <c r="C17" s="6">
        <f t="shared" si="0"/>
        <v>4142</v>
      </c>
      <c r="D17" s="6">
        <v>87</v>
      </c>
      <c r="E17" s="6">
        <v>356</v>
      </c>
      <c r="F17" s="6">
        <v>603</v>
      </c>
      <c r="G17" s="52">
        <v>899</v>
      </c>
      <c r="H17" s="19" t="s">
        <v>23</v>
      </c>
      <c r="I17" s="6">
        <v>690</v>
      </c>
      <c r="J17" s="6">
        <v>603</v>
      </c>
      <c r="K17" s="6">
        <v>205</v>
      </c>
      <c r="L17" s="6">
        <v>86</v>
      </c>
      <c r="M17" s="52">
        <v>613</v>
      </c>
      <c r="O17" s="88"/>
    </row>
    <row r="18" spans="1:15" ht="15.75">
      <c r="A18" s="7"/>
      <c r="B18" s="19" t="s">
        <v>24</v>
      </c>
      <c r="C18" s="6">
        <f t="shared" si="0"/>
        <v>2815</v>
      </c>
      <c r="D18" s="6">
        <v>41</v>
      </c>
      <c r="E18" s="6">
        <v>181</v>
      </c>
      <c r="F18" s="6">
        <v>355</v>
      </c>
      <c r="G18" s="52">
        <v>544</v>
      </c>
      <c r="H18" s="19" t="s">
        <v>24</v>
      </c>
      <c r="I18" s="6">
        <v>455</v>
      </c>
      <c r="J18" s="6">
        <v>465</v>
      </c>
      <c r="K18" s="6">
        <v>170</v>
      </c>
      <c r="L18" s="6">
        <v>74</v>
      </c>
      <c r="M18" s="52">
        <v>530</v>
      </c>
      <c r="O18" s="88"/>
    </row>
    <row r="19" spans="1:15" ht="15.75">
      <c r="A19" s="7"/>
      <c r="B19" s="19" t="s">
        <v>25</v>
      </c>
      <c r="C19" s="6">
        <f t="shared" si="0"/>
        <v>2034</v>
      </c>
      <c r="D19" s="6">
        <v>20</v>
      </c>
      <c r="E19" s="6">
        <v>78</v>
      </c>
      <c r="F19" s="6">
        <v>232</v>
      </c>
      <c r="G19" s="52">
        <v>385</v>
      </c>
      <c r="H19" s="19" t="s">
        <v>25</v>
      </c>
      <c r="I19" s="6">
        <v>335</v>
      </c>
      <c r="J19" s="6">
        <v>345</v>
      </c>
      <c r="K19" s="6">
        <v>141</v>
      </c>
      <c r="L19" s="6">
        <v>65</v>
      </c>
      <c r="M19" s="52">
        <v>433</v>
      </c>
      <c r="O19" s="88"/>
    </row>
    <row r="20" spans="1:15" ht="15.75">
      <c r="A20" s="7"/>
      <c r="B20" s="19" t="s">
        <v>0</v>
      </c>
      <c r="C20" s="6">
        <f t="shared" si="0"/>
        <v>8055</v>
      </c>
      <c r="D20" s="6">
        <v>0</v>
      </c>
      <c r="E20" s="6">
        <v>1</v>
      </c>
      <c r="F20" s="6">
        <v>644</v>
      </c>
      <c r="G20" s="52">
        <v>1436</v>
      </c>
      <c r="H20" s="19" t="s">
        <v>0</v>
      </c>
      <c r="I20" s="6">
        <v>1219</v>
      </c>
      <c r="J20" s="6">
        <v>1479</v>
      </c>
      <c r="K20" s="6">
        <v>737</v>
      </c>
      <c r="L20" s="6">
        <v>319</v>
      </c>
      <c r="M20" s="52">
        <v>2220</v>
      </c>
      <c r="O20" s="88"/>
    </row>
    <row r="21" spans="1:15" ht="15.75">
      <c r="A21" s="7"/>
      <c r="B21" s="19" t="s">
        <v>1</v>
      </c>
      <c r="C21" s="6">
        <f t="shared" si="0"/>
        <v>3461</v>
      </c>
      <c r="D21" s="6">
        <v>0</v>
      </c>
      <c r="E21" s="6">
        <v>0</v>
      </c>
      <c r="F21" s="6">
        <v>108</v>
      </c>
      <c r="G21" s="52">
        <v>393</v>
      </c>
      <c r="H21" s="19" t="s">
        <v>1</v>
      </c>
      <c r="I21" s="6">
        <v>380</v>
      </c>
      <c r="J21" s="6">
        <v>632</v>
      </c>
      <c r="K21" s="6">
        <v>546</v>
      </c>
      <c r="L21" s="6">
        <v>164</v>
      </c>
      <c r="M21" s="52">
        <v>1238</v>
      </c>
      <c r="O21" s="88"/>
    </row>
    <row r="22" spans="1:15" ht="15.75">
      <c r="A22" s="7"/>
      <c r="B22" s="19" t="s">
        <v>2</v>
      </c>
      <c r="C22" s="6">
        <f t="shared" si="0"/>
        <v>833</v>
      </c>
      <c r="D22" s="6">
        <v>0</v>
      </c>
      <c r="E22" s="6">
        <v>0</v>
      </c>
      <c r="F22" s="6">
        <v>9</v>
      </c>
      <c r="G22" s="52">
        <v>60</v>
      </c>
      <c r="H22" s="19" t="s">
        <v>2</v>
      </c>
      <c r="I22" s="6">
        <v>43</v>
      </c>
      <c r="J22" s="6">
        <v>114</v>
      </c>
      <c r="K22" s="6">
        <v>149</v>
      </c>
      <c r="L22" s="6">
        <v>54</v>
      </c>
      <c r="M22" s="52">
        <v>404</v>
      </c>
      <c r="O22" s="88"/>
    </row>
    <row r="23" spans="1:15" ht="15.75">
      <c r="A23" s="7"/>
      <c r="B23" s="19" t="s">
        <v>3</v>
      </c>
      <c r="C23" s="6">
        <f t="shared" si="0"/>
        <v>544</v>
      </c>
      <c r="D23" s="6">
        <v>0</v>
      </c>
      <c r="E23" s="6">
        <v>0</v>
      </c>
      <c r="F23" s="6">
        <v>1</v>
      </c>
      <c r="G23" s="52">
        <v>15</v>
      </c>
      <c r="H23" s="19" t="s">
        <v>3</v>
      </c>
      <c r="I23" s="6">
        <v>21</v>
      </c>
      <c r="J23" s="6">
        <v>46</v>
      </c>
      <c r="K23" s="6">
        <v>90</v>
      </c>
      <c r="L23" s="6">
        <v>33</v>
      </c>
      <c r="M23" s="52">
        <v>338</v>
      </c>
      <c r="O23" s="88"/>
    </row>
    <row r="24" spans="1:15" ht="15.75">
      <c r="A24" s="7"/>
      <c r="B24" s="19" t="s">
        <v>4</v>
      </c>
      <c r="C24" s="6">
        <f t="shared" si="0"/>
        <v>123</v>
      </c>
      <c r="D24" s="6">
        <v>0</v>
      </c>
      <c r="E24" s="6">
        <v>0</v>
      </c>
      <c r="F24" s="6">
        <v>0</v>
      </c>
      <c r="G24" s="52">
        <v>1</v>
      </c>
      <c r="H24" s="19" t="s">
        <v>4</v>
      </c>
      <c r="I24" s="6">
        <v>3</v>
      </c>
      <c r="J24" s="6">
        <v>5</v>
      </c>
      <c r="K24" s="6">
        <v>12</v>
      </c>
      <c r="L24" s="6">
        <v>3</v>
      </c>
      <c r="M24" s="52">
        <v>99</v>
      </c>
      <c r="O24" s="88"/>
    </row>
    <row r="25" spans="1:15" ht="15.75">
      <c r="A25" s="7"/>
      <c r="B25" s="19" t="s">
        <v>19</v>
      </c>
      <c r="C25" s="6">
        <f t="shared" si="0"/>
        <v>119</v>
      </c>
      <c r="D25" s="6">
        <v>0</v>
      </c>
      <c r="E25" s="6">
        <v>0</v>
      </c>
      <c r="F25" s="6">
        <v>0</v>
      </c>
      <c r="G25" s="52">
        <v>0</v>
      </c>
      <c r="H25" s="19" t="s">
        <v>19</v>
      </c>
      <c r="I25" s="6">
        <v>0</v>
      </c>
      <c r="J25" s="6">
        <v>3</v>
      </c>
      <c r="K25" s="6">
        <v>18</v>
      </c>
      <c r="L25" s="6">
        <v>2</v>
      </c>
      <c r="M25" s="52">
        <v>96</v>
      </c>
      <c r="O25" s="88"/>
    </row>
    <row r="26" spans="1:13" ht="6.75" customHeight="1">
      <c r="A26" s="7"/>
      <c r="B26" s="19"/>
      <c r="C26" s="6"/>
      <c r="D26" s="6"/>
      <c r="E26" s="6"/>
      <c r="F26" s="39"/>
      <c r="G26" s="51"/>
      <c r="H26" s="19"/>
      <c r="I26" s="39"/>
      <c r="J26" s="39"/>
      <c r="K26" s="39"/>
      <c r="L26" s="39"/>
      <c r="M26" s="83"/>
    </row>
    <row r="27" spans="1:13" ht="16.5" customHeight="1">
      <c r="A27" s="7"/>
      <c r="B27" s="70" t="s">
        <v>10</v>
      </c>
      <c r="C27" s="6">
        <f aca="true" t="shared" si="1" ref="C27:K27">SUM(C15:C25)</f>
        <v>39496</v>
      </c>
      <c r="D27" s="6">
        <f t="shared" si="1"/>
        <v>1079</v>
      </c>
      <c r="E27" s="6">
        <f t="shared" si="1"/>
        <v>3057</v>
      </c>
      <c r="F27" s="6">
        <f t="shared" si="1"/>
        <v>5809</v>
      </c>
      <c r="G27" s="52">
        <f t="shared" si="1"/>
        <v>7441</v>
      </c>
      <c r="H27" s="70" t="s">
        <v>10</v>
      </c>
      <c r="I27" s="6">
        <f t="shared" si="1"/>
        <v>5782</v>
      </c>
      <c r="J27" s="6">
        <f t="shared" si="1"/>
        <v>5609</v>
      </c>
      <c r="K27" s="6">
        <f t="shared" si="1"/>
        <v>2558</v>
      </c>
      <c r="L27" s="6">
        <f>SUM(L15:L25)</f>
        <v>999</v>
      </c>
      <c r="M27" s="52">
        <f>SUM(M15:M25)</f>
        <v>7162</v>
      </c>
    </row>
    <row r="28" spans="1:13" ht="16.5" customHeight="1">
      <c r="A28" s="7"/>
      <c r="B28" s="19" t="s">
        <v>11</v>
      </c>
      <c r="C28" s="6">
        <f aca="true" t="shared" si="2" ref="C28:K28">SUM(C20:C25)</f>
        <v>13135</v>
      </c>
      <c r="D28" s="6">
        <f t="shared" si="2"/>
        <v>0</v>
      </c>
      <c r="E28" s="6">
        <f t="shared" si="2"/>
        <v>1</v>
      </c>
      <c r="F28" s="6">
        <f t="shared" si="2"/>
        <v>762</v>
      </c>
      <c r="G28" s="52">
        <f t="shared" si="2"/>
        <v>1905</v>
      </c>
      <c r="H28" s="19" t="s">
        <v>11</v>
      </c>
      <c r="I28" s="6">
        <f t="shared" si="2"/>
        <v>1666</v>
      </c>
      <c r="J28" s="6">
        <f t="shared" si="2"/>
        <v>2279</v>
      </c>
      <c r="K28" s="6">
        <f t="shared" si="2"/>
        <v>1552</v>
      </c>
      <c r="L28" s="6">
        <f>SUM(L20:L25)</f>
        <v>575</v>
      </c>
      <c r="M28" s="52">
        <f>SUM(M20:M25)</f>
        <v>4395</v>
      </c>
    </row>
    <row r="29" spans="1:13" ht="16.5" customHeight="1">
      <c r="A29" s="7"/>
      <c r="B29" s="19" t="s">
        <v>12</v>
      </c>
      <c r="C29" s="6">
        <f aca="true" t="shared" si="3" ref="C29:K29">SUM(C21:C25)</f>
        <v>5080</v>
      </c>
      <c r="D29" s="6">
        <f t="shared" si="3"/>
        <v>0</v>
      </c>
      <c r="E29" s="6">
        <f t="shared" si="3"/>
        <v>0</v>
      </c>
      <c r="F29" s="6">
        <f t="shared" si="3"/>
        <v>118</v>
      </c>
      <c r="G29" s="52">
        <f t="shared" si="3"/>
        <v>469</v>
      </c>
      <c r="H29" s="19" t="s">
        <v>12</v>
      </c>
      <c r="I29" s="6">
        <f t="shared" si="3"/>
        <v>447</v>
      </c>
      <c r="J29" s="6">
        <f t="shared" si="3"/>
        <v>800</v>
      </c>
      <c r="K29" s="6">
        <f t="shared" si="3"/>
        <v>815</v>
      </c>
      <c r="L29" s="6">
        <f>SUM(L21:L25)</f>
        <v>256</v>
      </c>
      <c r="M29" s="52">
        <f>SUM(M21:M25)</f>
        <v>2175</v>
      </c>
    </row>
    <row r="30" spans="1:13" ht="16.5" customHeight="1">
      <c r="A30" s="7"/>
      <c r="B30" s="19" t="s">
        <v>13</v>
      </c>
      <c r="C30" s="6">
        <f aca="true" t="shared" si="4" ref="C30:K30">SUM(C22:C25)</f>
        <v>1619</v>
      </c>
      <c r="D30" s="6">
        <f t="shared" si="4"/>
        <v>0</v>
      </c>
      <c r="E30" s="6">
        <f t="shared" si="4"/>
        <v>0</v>
      </c>
      <c r="F30" s="6">
        <f t="shared" si="4"/>
        <v>10</v>
      </c>
      <c r="G30" s="52">
        <f t="shared" si="4"/>
        <v>76</v>
      </c>
      <c r="H30" s="19" t="s">
        <v>13</v>
      </c>
      <c r="I30" s="6">
        <f t="shared" si="4"/>
        <v>67</v>
      </c>
      <c r="J30" s="6">
        <f t="shared" si="4"/>
        <v>168</v>
      </c>
      <c r="K30" s="6">
        <f t="shared" si="4"/>
        <v>269</v>
      </c>
      <c r="L30" s="6">
        <f>SUM(L22:L25)</f>
        <v>92</v>
      </c>
      <c r="M30" s="52">
        <f>SUM(M22:M25)</f>
        <v>937</v>
      </c>
    </row>
    <row r="31" spans="1:13" ht="16.5" customHeight="1">
      <c r="A31" s="7"/>
      <c r="B31" s="19" t="s">
        <v>14</v>
      </c>
      <c r="C31" s="6">
        <f aca="true" t="shared" si="5" ref="C31:K31">SUM(C23:C25)</f>
        <v>786</v>
      </c>
      <c r="D31" s="6">
        <f t="shared" si="5"/>
        <v>0</v>
      </c>
      <c r="E31" s="6">
        <f t="shared" si="5"/>
        <v>0</v>
      </c>
      <c r="F31" s="6">
        <f t="shared" si="5"/>
        <v>1</v>
      </c>
      <c r="G31" s="52">
        <f t="shared" si="5"/>
        <v>16</v>
      </c>
      <c r="H31" s="19" t="s">
        <v>14</v>
      </c>
      <c r="I31" s="6">
        <f t="shared" si="5"/>
        <v>24</v>
      </c>
      <c r="J31" s="6">
        <f t="shared" si="5"/>
        <v>54</v>
      </c>
      <c r="K31" s="6">
        <f t="shared" si="5"/>
        <v>120</v>
      </c>
      <c r="L31" s="6">
        <f>SUM(L23:L25)</f>
        <v>38</v>
      </c>
      <c r="M31" s="52">
        <f>SUM(M23:M25)</f>
        <v>533</v>
      </c>
    </row>
    <row r="32" spans="1:13" ht="16.5" customHeight="1">
      <c r="A32" s="7"/>
      <c r="B32" s="19" t="s">
        <v>15</v>
      </c>
      <c r="C32" s="23">
        <f aca="true" t="shared" si="6" ref="C32:K32">SUM(C24:C25)</f>
        <v>242</v>
      </c>
      <c r="D32" s="6">
        <f t="shared" si="6"/>
        <v>0</v>
      </c>
      <c r="E32" s="6">
        <f t="shared" si="6"/>
        <v>0</v>
      </c>
      <c r="F32" s="6">
        <f t="shared" si="6"/>
        <v>0</v>
      </c>
      <c r="G32" s="52">
        <f t="shared" si="6"/>
        <v>1</v>
      </c>
      <c r="H32" s="19" t="s">
        <v>15</v>
      </c>
      <c r="I32" s="6">
        <f t="shared" si="6"/>
        <v>3</v>
      </c>
      <c r="J32" s="6">
        <f t="shared" si="6"/>
        <v>8</v>
      </c>
      <c r="K32" s="6">
        <f t="shared" si="6"/>
        <v>30</v>
      </c>
      <c r="L32" s="6">
        <f>SUM(L24:L25)</f>
        <v>5</v>
      </c>
      <c r="M32" s="52">
        <f>SUM(M24:M25)</f>
        <v>195</v>
      </c>
    </row>
    <row r="33" spans="1:13" ht="6.75" customHeight="1">
      <c r="A33" s="7"/>
      <c r="B33" s="19"/>
      <c r="C33" s="6"/>
      <c r="D33" s="6"/>
      <c r="E33" s="6"/>
      <c r="F33" s="39"/>
      <c r="G33" s="51"/>
      <c r="H33" s="19"/>
      <c r="I33" s="40"/>
      <c r="J33" s="40"/>
      <c r="K33" s="40"/>
      <c r="L33" s="40"/>
      <c r="M33" s="51"/>
    </row>
    <row r="34" spans="1:13" ht="15" customHeight="1">
      <c r="A34" s="7"/>
      <c r="B34" s="71" t="s">
        <v>26</v>
      </c>
      <c r="C34" s="6">
        <f>SUM(D34:G34)+SUM(I34:M34)</f>
        <v>493544</v>
      </c>
      <c r="D34" s="6">
        <v>131758</v>
      </c>
      <c r="E34" s="6">
        <v>133404</v>
      </c>
      <c r="F34" s="89">
        <v>120463</v>
      </c>
      <c r="G34" s="114">
        <v>52326</v>
      </c>
      <c r="H34" s="71" t="s">
        <v>26</v>
      </c>
      <c r="I34" s="89">
        <v>27454</v>
      </c>
      <c r="J34" s="89">
        <v>14114</v>
      </c>
      <c r="K34" s="89">
        <v>3221</v>
      </c>
      <c r="L34" s="89">
        <v>1380</v>
      </c>
      <c r="M34" s="114">
        <v>9424</v>
      </c>
    </row>
    <row r="35" spans="1:13" ht="15">
      <c r="A35" s="7"/>
      <c r="B35" s="19" t="s">
        <v>27</v>
      </c>
      <c r="C35" s="23">
        <f>SUM(D35:G35)+SUM(I35:M35)</f>
        <v>10009</v>
      </c>
      <c r="D35" s="6">
        <v>0</v>
      </c>
      <c r="E35" s="6">
        <v>1</v>
      </c>
      <c r="F35" s="89">
        <v>582</v>
      </c>
      <c r="G35" s="114">
        <v>1503</v>
      </c>
      <c r="H35" s="19" t="s">
        <v>27</v>
      </c>
      <c r="I35" s="89">
        <v>1357</v>
      </c>
      <c r="J35" s="89">
        <v>1859</v>
      </c>
      <c r="K35" s="89">
        <v>1164</v>
      </c>
      <c r="L35" s="89">
        <v>417</v>
      </c>
      <c r="M35" s="114">
        <v>3126</v>
      </c>
    </row>
    <row r="36" spans="1:13" ht="15">
      <c r="A36" s="7"/>
      <c r="B36" s="19" t="s">
        <v>28</v>
      </c>
      <c r="C36" s="23">
        <f>SUM(D36:G36)+SUM(I36:M36)</f>
        <v>800</v>
      </c>
      <c r="D36" s="6">
        <v>0</v>
      </c>
      <c r="E36" s="6">
        <v>0</v>
      </c>
      <c r="F36" s="89">
        <v>9</v>
      </c>
      <c r="G36" s="114">
        <v>60</v>
      </c>
      <c r="H36" s="19" t="s">
        <v>28</v>
      </c>
      <c r="I36" s="89">
        <v>42</v>
      </c>
      <c r="J36" s="89">
        <v>108</v>
      </c>
      <c r="K36" s="89">
        <v>145</v>
      </c>
      <c r="L36" s="89">
        <v>51</v>
      </c>
      <c r="M36" s="114">
        <v>385</v>
      </c>
    </row>
    <row r="37" spans="2:13" ht="15">
      <c r="B37" s="21" t="s">
        <v>29</v>
      </c>
      <c r="C37" s="22">
        <f>SUM(D37:G37)+SUM(I37:M37)</f>
        <v>781</v>
      </c>
      <c r="D37" s="111">
        <v>0</v>
      </c>
      <c r="E37" s="111">
        <v>0</v>
      </c>
      <c r="F37" s="116">
        <v>1</v>
      </c>
      <c r="G37" s="117">
        <v>14</v>
      </c>
      <c r="H37" s="21" t="s">
        <v>29</v>
      </c>
      <c r="I37" s="116">
        <v>24</v>
      </c>
      <c r="J37" s="116">
        <v>54</v>
      </c>
      <c r="K37" s="116">
        <v>119</v>
      </c>
      <c r="L37" s="116">
        <v>38</v>
      </c>
      <c r="M37" s="117">
        <v>531</v>
      </c>
    </row>
    <row r="40" ht="12.75">
      <c r="C40" s="53"/>
    </row>
  </sheetData>
  <sheetProtection/>
  <mergeCells count="4">
    <mergeCell ref="C5:G5"/>
    <mergeCell ref="C7:G7"/>
    <mergeCell ref="I5:M5"/>
    <mergeCell ref="I7:M7"/>
  </mergeCells>
  <printOptions/>
  <pageMargins left="0.7086614173228347" right="0.7086614173228347" top="0.7480314960629921" bottom="0.7480314960629921" header="0.31496062992125984" footer="0.31496062992125984"/>
  <pageSetup firstPageNumber="18" useFirstPageNumber="1" horizontalDpi="600" verticalDpi="600" orientation="portrait" paperSize="9" r:id="rId1"/>
  <headerFooter>
    <oddFooter>&amp;CIII-1-&amp;P</oddFooter>
  </headerFooter>
  <colBreaks count="1" manualBreakCount="1">
    <brk id="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AA37"/>
  <sheetViews>
    <sheetView showGridLines="0" workbookViewId="0" topLeftCell="O1">
      <selection activeCell="O1" sqref="O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7" width="12.7109375" style="1" customWidth="1"/>
    <col min="8" max="8" width="15.7109375" style="1" customWidth="1"/>
    <col min="9" max="13" width="12.7109375" style="1" customWidth="1"/>
    <col min="14" max="14" width="2.7109375" style="1" customWidth="1"/>
    <col min="15" max="15" width="1.7109375" style="1" customWidth="1"/>
    <col min="16" max="16" width="15.7109375" style="1" customWidth="1"/>
    <col min="17" max="21" width="12.7109375" style="1" customWidth="1"/>
    <col min="22" max="22" width="15.7109375" style="1" customWidth="1"/>
    <col min="23" max="27" width="12.7109375" style="1" customWidth="1"/>
    <col min="28" max="28" width="2.7109375" style="1" customWidth="1"/>
    <col min="29" max="16384" width="9.140625" style="1" customWidth="1"/>
  </cols>
  <sheetData>
    <row r="1" spans="1:27" ht="15" customHeight="1">
      <c r="A1" s="7"/>
      <c r="B1" s="7"/>
      <c r="C1" s="7"/>
      <c r="D1" s="7"/>
      <c r="E1" s="7"/>
      <c r="F1" s="7"/>
      <c r="G1" s="72" t="s">
        <v>64</v>
      </c>
      <c r="H1" s="7"/>
      <c r="M1" s="72" t="s">
        <v>65</v>
      </c>
      <c r="O1" s="7"/>
      <c r="P1" s="7"/>
      <c r="Q1" s="7"/>
      <c r="R1" s="7"/>
      <c r="S1" s="7"/>
      <c r="T1" s="7"/>
      <c r="U1" s="72" t="s">
        <v>64</v>
      </c>
      <c r="V1" s="7"/>
      <c r="AA1" s="72" t="s">
        <v>65</v>
      </c>
    </row>
    <row r="2" spans="1:22" ht="15" customHeight="1">
      <c r="A2" s="7"/>
      <c r="B2" s="27" t="s">
        <v>118</v>
      </c>
      <c r="C2" s="27"/>
      <c r="D2" s="27"/>
      <c r="E2" s="27"/>
      <c r="F2" s="27"/>
      <c r="H2" s="27" t="s">
        <v>118</v>
      </c>
      <c r="O2" s="7"/>
      <c r="P2" s="27" t="s">
        <v>136</v>
      </c>
      <c r="Q2" s="27"/>
      <c r="R2" s="27"/>
      <c r="S2" s="27"/>
      <c r="T2" s="27"/>
      <c r="V2" s="27" t="s">
        <v>136</v>
      </c>
    </row>
    <row r="3" spans="1:22" ht="15" customHeight="1">
      <c r="A3" s="7"/>
      <c r="B3" s="27" t="s">
        <v>112</v>
      </c>
      <c r="C3" s="27"/>
      <c r="D3" s="27"/>
      <c r="E3" s="27"/>
      <c r="F3" s="27"/>
      <c r="H3" s="27" t="s">
        <v>112</v>
      </c>
      <c r="O3" s="7"/>
      <c r="P3" s="27" t="s">
        <v>135</v>
      </c>
      <c r="Q3" s="27"/>
      <c r="R3" s="27"/>
      <c r="S3" s="27"/>
      <c r="T3" s="27"/>
      <c r="V3" s="27" t="s">
        <v>112</v>
      </c>
    </row>
    <row r="4" spans="1:22" ht="15" customHeight="1">
      <c r="A4" s="7"/>
      <c r="B4" s="27"/>
      <c r="C4" s="27"/>
      <c r="D4" s="27"/>
      <c r="E4" s="27"/>
      <c r="F4" s="27"/>
      <c r="H4" s="27"/>
      <c r="O4" s="7"/>
      <c r="P4" s="27"/>
      <c r="Q4" s="27"/>
      <c r="R4" s="27"/>
      <c r="S4" s="27"/>
      <c r="T4" s="27"/>
      <c r="V4" s="27"/>
    </row>
    <row r="5" spans="1:27" ht="15" customHeight="1">
      <c r="A5" s="7"/>
      <c r="B5" s="38"/>
      <c r="C5" s="121" t="s">
        <v>91</v>
      </c>
      <c r="D5" s="122"/>
      <c r="E5" s="122"/>
      <c r="F5" s="122"/>
      <c r="G5" s="123"/>
      <c r="H5" s="38"/>
      <c r="I5" s="121" t="s">
        <v>91</v>
      </c>
      <c r="J5" s="122"/>
      <c r="K5" s="122"/>
      <c r="L5" s="122"/>
      <c r="M5" s="123"/>
      <c r="O5" s="7"/>
      <c r="P5" s="38"/>
      <c r="Q5" s="121" t="s">
        <v>91</v>
      </c>
      <c r="R5" s="122"/>
      <c r="S5" s="122"/>
      <c r="T5" s="122"/>
      <c r="U5" s="123"/>
      <c r="V5" s="38"/>
      <c r="W5" s="121" t="s">
        <v>91</v>
      </c>
      <c r="X5" s="122"/>
      <c r="Y5" s="122"/>
      <c r="Z5" s="122"/>
      <c r="AA5" s="123"/>
    </row>
    <row r="6" spans="1:27" ht="43.5" customHeight="1">
      <c r="A6" s="7"/>
      <c r="B6" s="25" t="s">
        <v>5</v>
      </c>
      <c r="C6" s="44" t="s">
        <v>20</v>
      </c>
      <c r="D6" s="45" t="s">
        <v>92</v>
      </c>
      <c r="E6" s="45" t="s">
        <v>93</v>
      </c>
      <c r="F6" s="45" t="s">
        <v>94</v>
      </c>
      <c r="G6" s="67" t="s">
        <v>95</v>
      </c>
      <c r="H6" s="25" t="s">
        <v>5</v>
      </c>
      <c r="I6" s="66" t="s">
        <v>96</v>
      </c>
      <c r="J6" s="45" t="s">
        <v>97</v>
      </c>
      <c r="K6" s="68" t="s">
        <v>119</v>
      </c>
      <c r="L6" s="69" t="s">
        <v>120</v>
      </c>
      <c r="M6" s="59" t="s">
        <v>134</v>
      </c>
      <c r="O6" s="7"/>
      <c r="P6" s="25" t="s">
        <v>5</v>
      </c>
      <c r="Q6" s="44" t="s">
        <v>20</v>
      </c>
      <c r="R6" s="45" t="s">
        <v>92</v>
      </c>
      <c r="S6" s="45" t="s">
        <v>93</v>
      </c>
      <c r="T6" s="45" t="s">
        <v>94</v>
      </c>
      <c r="U6" s="67" t="s">
        <v>95</v>
      </c>
      <c r="V6" s="25" t="s">
        <v>5</v>
      </c>
      <c r="W6" s="66" t="s">
        <v>96</v>
      </c>
      <c r="X6" s="45" t="s">
        <v>97</v>
      </c>
      <c r="Y6" s="68" t="s">
        <v>119</v>
      </c>
      <c r="Z6" s="69" t="s">
        <v>120</v>
      </c>
      <c r="AA6" s="59" t="s">
        <v>134</v>
      </c>
    </row>
    <row r="7" spans="1:27" ht="15" customHeight="1">
      <c r="A7" s="7"/>
      <c r="B7" s="26"/>
      <c r="C7" s="124" t="s">
        <v>16</v>
      </c>
      <c r="D7" s="125"/>
      <c r="E7" s="125"/>
      <c r="F7" s="125"/>
      <c r="G7" s="126"/>
      <c r="H7" s="26"/>
      <c r="I7" s="124" t="s">
        <v>16</v>
      </c>
      <c r="J7" s="125"/>
      <c r="K7" s="125"/>
      <c r="L7" s="125"/>
      <c r="M7" s="126"/>
      <c r="O7" s="7"/>
      <c r="P7" s="26"/>
      <c r="Q7" s="124" t="s">
        <v>117</v>
      </c>
      <c r="R7" s="125"/>
      <c r="S7" s="125"/>
      <c r="T7" s="125"/>
      <c r="U7" s="126"/>
      <c r="V7" s="26"/>
      <c r="W7" s="124" t="s">
        <v>117</v>
      </c>
      <c r="X7" s="125"/>
      <c r="Y7" s="125"/>
      <c r="Z7" s="125"/>
      <c r="AA7" s="126"/>
    </row>
    <row r="8" spans="1:27" ht="6.75" customHeight="1">
      <c r="A8" s="7"/>
      <c r="B8" s="19"/>
      <c r="C8" s="6"/>
      <c r="D8" s="6"/>
      <c r="E8" s="6"/>
      <c r="F8" s="41"/>
      <c r="G8" s="43"/>
      <c r="H8" s="19"/>
      <c r="I8" s="42"/>
      <c r="J8" s="42"/>
      <c r="K8" s="42"/>
      <c r="L8" s="42"/>
      <c r="M8" s="43"/>
      <c r="O8" s="7"/>
      <c r="P8" s="19"/>
      <c r="Q8" s="6"/>
      <c r="R8" s="6"/>
      <c r="S8" s="6"/>
      <c r="T8" s="41"/>
      <c r="U8" s="43"/>
      <c r="V8" s="19"/>
      <c r="W8" s="42"/>
      <c r="X8" s="42"/>
      <c r="Y8" s="42"/>
      <c r="Z8" s="42"/>
      <c r="AA8" s="43"/>
    </row>
    <row r="9" spans="1:27" ht="15">
      <c r="A9" s="7"/>
      <c r="B9" s="19" t="s">
        <v>20</v>
      </c>
      <c r="C9" s="6">
        <f>SUM(D9:G9)+SUM(I9:M9)</f>
        <v>505134</v>
      </c>
      <c r="D9" s="6">
        <f>SUM(D11:D25)</f>
        <v>131758</v>
      </c>
      <c r="E9" s="6">
        <f>SUM(E11:E25)</f>
        <v>133405</v>
      </c>
      <c r="F9" s="6">
        <f>SUM(F11:F25)</f>
        <v>121055</v>
      </c>
      <c r="G9" s="52">
        <f>SUM(G11:G25)</f>
        <v>53903</v>
      </c>
      <c r="H9" s="19" t="s">
        <v>20</v>
      </c>
      <c r="I9" s="6">
        <f>SUM(I11:I25)</f>
        <v>28877</v>
      </c>
      <c r="J9" s="6">
        <f>SUM(J11:J25)</f>
        <v>16135</v>
      </c>
      <c r="K9" s="6">
        <f>SUM(K11:K25)</f>
        <v>4649</v>
      </c>
      <c r="L9" s="6">
        <f>SUM(L11:L25)</f>
        <v>1886</v>
      </c>
      <c r="M9" s="52">
        <f>SUM(M11:M25)</f>
        <v>13466</v>
      </c>
      <c r="O9" s="7"/>
      <c r="P9" s="19" t="s">
        <v>20</v>
      </c>
      <c r="Q9" s="60">
        <f>C9/$C$9*100</f>
        <v>100</v>
      </c>
      <c r="R9" s="60">
        <f>D9/$C$9*100</f>
        <v>26.083771830840924</v>
      </c>
      <c r="S9" s="60">
        <f>E9/$C$9*100</f>
        <v>26.40982392790824</v>
      </c>
      <c r="T9" s="60">
        <f>F9/$C$9*100</f>
        <v>23.964928118083517</v>
      </c>
      <c r="U9" s="61">
        <f>G9/$C$9*100</f>
        <v>10.67102986534266</v>
      </c>
      <c r="V9" s="19" t="s">
        <v>20</v>
      </c>
      <c r="W9" s="60">
        <f>I9/$C$9*100</f>
        <v>5.716700915004731</v>
      </c>
      <c r="X9" s="60">
        <f>J9/$C$9*100</f>
        <v>3.1942019345361823</v>
      </c>
      <c r="Y9" s="60">
        <f>K9/$C$9*100</f>
        <v>0.9203498477631679</v>
      </c>
      <c r="Z9" s="60">
        <f>L9/$C$9*100</f>
        <v>0.37336627508740255</v>
      </c>
      <c r="AA9" s="61">
        <f>M9/$C$9*100</f>
        <v>2.665827285433172</v>
      </c>
    </row>
    <row r="10" spans="1:27" ht="6.75" customHeight="1">
      <c r="A10" s="7"/>
      <c r="B10" s="19"/>
      <c r="C10" s="6"/>
      <c r="D10" s="6"/>
      <c r="E10" s="6"/>
      <c r="F10" s="39"/>
      <c r="G10" s="51"/>
      <c r="H10" s="19"/>
      <c r="I10" s="40"/>
      <c r="J10" s="40"/>
      <c r="K10" s="40"/>
      <c r="L10" s="40"/>
      <c r="M10" s="51"/>
      <c r="O10" s="7"/>
      <c r="P10" s="19"/>
      <c r="Q10" s="6"/>
      <c r="R10" s="6"/>
      <c r="S10" s="6"/>
      <c r="T10" s="39"/>
      <c r="U10" s="51"/>
      <c r="V10" s="19"/>
      <c r="W10" s="6"/>
      <c r="X10" s="6"/>
      <c r="Y10" s="6"/>
      <c r="Z10" s="39"/>
      <c r="AA10" s="51"/>
    </row>
    <row r="11" spans="1:27" ht="15">
      <c r="A11" s="7"/>
      <c r="B11" s="19" t="s">
        <v>9</v>
      </c>
      <c r="C11" s="6">
        <f aca="true" t="shared" si="0" ref="C11:C25">SUM(D11:G11)+SUM(I11:M11)</f>
        <v>222167</v>
      </c>
      <c r="D11" s="6">
        <v>86458</v>
      </c>
      <c r="E11" s="6">
        <v>62629</v>
      </c>
      <c r="F11" s="6">
        <v>44582</v>
      </c>
      <c r="G11" s="52">
        <v>13589</v>
      </c>
      <c r="H11" s="19" t="s">
        <v>9</v>
      </c>
      <c r="I11" s="6">
        <v>6290</v>
      </c>
      <c r="J11" s="6">
        <v>2706</v>
      </c>
      <c r="K11" s="6">
        <v>1094</v>
      </c>
      <c r="L11" s="6">
        <v>455</v>
      </c>
      <c r="M11" s="52">
        <v>4364</v>
      </c>
      <c r="O11" s="7"/>
      <c r="P11" s="19" t="s">
        <v>9</v>
      </c>
      <c r="Q11" s="60">
        <f>C11/$C$9*100</f>
        <v>43.98179492966223</v>
      </c>
      <c r="R11" s="60">
        <f aca="true" t="shared" si="1" ref="R11:R25">D11/$C$9*100</f>
        <v>17.115854406949442</v>
      </c>
      <c r="S11" s="60">
        <f aca="true" t="shared" si="2" ref="S11:S25">E11/$C$9*100</f>
        <v>12.398492281256063</v>
      </c>
      <c r="T11" s="60">
        <f aca="true" t="shared" si="3" ref="T11:T25">F11/$C$9*100</f>
        <v>8.825776922559163</v>
      </c>
      <c r="U11" s="61">
        <f aca="true" t="shared" si="4" ref="U11:U25">G11/$C$9*100</f>
        <v>2.690177259895394</v>
      </c>
      <c r="V11" s="19" t="s">
        <v>9</v>
      </c>
      <c r="W11" s="60">
        <f>I11/$C$9*100</f>
        <v>1.2452141411981772</v>
      </c>
      <c r="X11" s="60">
        <f aca="true" t="shared" si="5" ref="X11:X25">J11/$C$9*100</f>
        <v>0.5356994381688819</v>
      </c>
      <c r="Y11" s="60">
        <f aca="true" t="shared" si="6" ref="Y11:Y25">K11/$C$9*100</f>
        <v>0.21657619562333955</v>
      </c>
      <c r="Z11" s="60">
        <f aca="true" t="shared" si="7" ref="Z11:Z25">L11/$C$9*100</f>
        <v>0.09007510878301599</v>
      </c>
      <c r="AA11" s="61">
        <f aca="true" t="shared" si="8" ref="AA11:AA25">M11/$C$9*100</f>
        <v>0.8639291752287512</v>
      </c>
    </row>
    <row r="12" spans="1:27" ht="15">
      <c r="A12" s="7"/>
      <c r="B12" s="19">
        <v>2</v>
      </c>
      <c r="C12" s="6">
        <f t="shared" si="0"/>
        <v>176214</v>
      </c>
      <c r="D12" s="6">
        <v>36216</v>
      </c>
      <c r="E12" s="6">
        <v>52245</v>
      </c>
      <c r="F12" s="6">
        <v>51028</v>
      </c>
      <c r="G12" s="52">
        <v>21216</v>
      </c>
      <c r="H12" s="19">
        <v>2</v>
      </c>
      <c r="I12" s="6">
        <v>10050</v>
      </c>
      <c r="J12" s="6">
        <v>4182</v>
      </c>
      <c r="K12" s="6">
        <v>447</v>
      </c>
      <c r="L12" s="6">
        <v>210</v>
      </c>
      <c r="M12" s="52">
        <v>620</v>
      </c>
      <c r="O12" s="7"/>
      <c r="P12" s="19">
        <v>2</v>
      </c>
      <c r="Q12" s="60">
        <f aca="true" t="shared" si="9" ref="Q12:Q25">C12/$C$9*100</f>
        <v>34.88460487712172</v>
      </c>
      <c r="R12" s="60">
        <f t="shared" si="1"/>
        <v>7.169582724583972</v>
      </c>
      <c r="S12" s="60">
        <f t="shared" si="2"/>
        <v>10.342800128282793</v>
      </c>
      <c r="T12" s="60">
        <f t="shared" si="3"/>
        <v>10.101873958197231</v>
      </c>
      <c r="U12" s="61">
        <f t="shared" si="4"/>
        <v>4.200073643825203</v>
      </c>
      <c r="V12" s="19">
        <v>2</v>
      </c>
      <c r="W12" s="60">
        <f aca="true" t="shared" si="10" ref="W12:W25">I12/$C$9*100</f>
        <v>1.9895710841083751</v>
      </c>
      <c r="X12" s="60">
        <f t="shared" si="5"/>
        <v>0.8278991317155447</v>
      </c>
      <c r="Y12" s="60">
        <f t="shared" si="6"/>
        <v>0.08849137060661132</v>
      </c>
      <c r="Z12" s="60">
        <f t="shared" si="7"/>
        <v>0.041573127130622764</v>
      </c>
      <c r="AA12" s="61">
        <f t="shared" si="8"/>
        <v>0.12273970867136244</v>
      </c>
    </row>
    <row r="13" spans="1:27" ht="15">
      <c r="A13" s="7"/>
      <c r="B13" s="19">
        <v>3</v>
      </c>
      <c r="C13" s="6">
        <f t="shared" si="0"/>
        <v>46380</v>
      </c>
      <c r="D13" s="6">
        <v>6105</v>
      </c>
      <c r="E13" s="6">
        <v>11455</v>
      </c>
      <c r="F13" s="6">
        <v>13900</v>
      </c>
      <c r="G13" s="52">
        <v>7533</v>
      </c>
      <c r="H13" s="19">
        <v>3</v>
      </c>
      <c r="I13" s="6">
        <v>4192</v>
      </c>
      <c r="J13" s="6">
        <v>2123</v>
      </c>
      <c r="K13" s="6">
        <v>302</v>
      </c>
      <c r="L13" s="6">
        <v>121</v>
      </c>
      <c r="M13" s="52">
        <v>649</v>
      </c>
      <c r="O13" s="7"/>
      <c r="P13" s="19">
        <v>3</v>
      </c>
      <c r="Q13" s="60">
        <f t="shared" si="9"/>
        <v>9.181722077706114</v>
      </c>
      <c r="R13" s="60">
        <f t="shared" si="1"/>
        <v>1.208590195868819</v>
      </c>
      <c r="S13" s="60">
        <f t="shared" si="2"/>
        <v>2.2677151013394465</v>
      </c>
      <c r="T13" s="60">
        <f t="shared" si="3"/>
        <v>2.751745081503126</v>
      </c>
      <c r="U13" s="61">
        <f t="shared" si="4"/>
        <v>1.4912874603570536</v>
      </c>
      <c r="V13" s="19">
        <v>3</v>
      </c>
      <c r="W13" s="60">
        <f t="shared" si="10"/>
        <v>0.8298788044360507</v>
      </c>
      <c r="X13" s="60">
        <f t="shared" si="5"/>
        <v>0.4202845185633911</v>
      </c>
      <c r="Y13" s="60">
        <f t="shared" si="6"/>
        <v>0.05978611615927655</v>
      </c>
      <c r="Z13" s="60">
        <f t="shared" si="7"/>
        <v>0.023954039918120736</v>
      </c>
      <c r="AA13" s="61">
        <f t="shared" si="8"/>
        <v>0.1284807595608294</v>
      </c>
    </row>
    <row r="14" spans="1:27" ht="15">
      <c r="A14" s="7"/>
      <c r="B14" s="19">
        <v>4</v>
      </c>
      <c r="C14" s="6">
        <f t="shared" si="0"/>
        <v>20877</v>
      </c>
      <c r="D14" s="6">
        <v>1900</v>
      </c>
      <c r="E14" s="6">
        <v>4019</v>
      </c>
      <c r="F14" s="6">
        <v>5736</v>
      </c>
      <c r="G14" s="52">
        <v>4124</v>
      </c>
      <c r="H14" s="19">
        <v>4</v>
      </c>
      <c r="I14" s="6">
        <v>2563</v>
      </c>
      <c r="J14" s="6">
        <v>1515</v>
      </c>
      <c r="K14" s="6">
        <v>248</v>
      </c>
      <c r="L14" s="6">
        <v>101</v>
      </c>
      <c r="M14" s="52">
        <v>671</v>
      </c>
      <c r="O14" s="7"/>
      <c r="P14" s="19">
        <v>4</v>
      </c>
      <c r="Q14" s="60">
        <f t="shared" si="9"/>
        <v>4.132962738600055</v>
      </c>
      <c r="R14" s="60">
        <f t="shared" si="1"/>
        <v>0.37613781689611075</v>
      </c>
      <c r="S14" s="60">
        <f t="shared" si="2"/>
        <v>0.7956304663712995</v>
      </c>
      <c r="T14" s="60">
        <f t="shared" si="3"/>
        <v>1.1355402724821533</v>
      </c>
      <c r="U14" s="61">
        <f t="shared" si="4"/>
        <v>0.8164170299366108</v>
      </c>
      <c r="V14" s="19">
        <v>4</v>
      </c>
      <c r="W14" s="60">
        <f t="shared" si="10"/>
        <v>0.5073901182656483</v>
      </c>
      <c r="X14" s="60">
        <f t="shared" si="5"/>
        <v>0.29992041715663564</v>
      </c>
      <c r="Y14" s="60">
        <f t="shared" si="6"/>
        <v>0.049095883468544974</v>
      </c>
      <c r="Z14" s="60">
        <f t="shared" si="7"/>
        <v>0.019994694477109044</v>
      </c>
      <c r="AA14" s="61">
        <f t="shared" si="8"/>
        <v>0.13283603954594225</v>
      </c>
    </row>
    <row r="15" spans="1:27" ht="15">
      <c r="A15" s="7"/>
      <c r="B15" s="19" t="s">
        <v>21</v>
      </c>
      <c r="C15" s="6">
        <f t="shared" si="0"/>
        <v>10753</v>
      </c>
      <c r="D15" s="6">
        <v>656</v>
      </c>
      <c r="E15" s="6">
        <v>1691</v>
      </c>
      <c r="F15" s="6">
        <v>2570</v>
      </c>
      <c r="G15" s="52">
        <v>2282</v>
      </c>
      <c r="H15" s="19" t="s">
        <v>21</v>
      </c>
      <c r="I15" s="6">
        <v>1556</v>
      </c>
      <c r="J15" s="6">
        <v>1050</v>
      </c>
      <c r="K15" s="6">
        <v>238</v>
      </c>
      <c r="L15" s="6">
        <v>102</v>
      </c>
      <c r="M15" s="52">
        <v>608</v>
      </c>
      <c r="O15" s="7"/>
      <c r="P15" s="19" t="s">
        <v>21</v>
      </c>
      <c r="Q15" s="60">
        <f t="shared" si="9"/>
        <v>2.128742076359936</v>
      </c>
      <c r="R15" s="60">
        <f t="shared" si="1"/>
        <v>0.12986653046518348</v>
      </c>
      <c r="S15" s="60">
        <f t="shared" si="2"/>
        <v>0.33476265703753855</v>
      </c>
      <c r="T15" s="60">
        <f t="shared" si="3"/>
        <v>0.5087758891700024</v>
      </c>
      <c r="U15" s="61">
        <f t="shared" si="4"/>
        <v>0.45176131481943405</v>
      </c>
      <c r="V15" s="19" t="s">
        <v>21</v>
      </c>
      <c r="W15" s="60">
        <f t="shared" si="10"/>
        <v>0.3080370753107097</v>
      </c>
      <c r="X15" s="60">
        <f t="shared" si="5"/>
        <v>0.20786563565311383</v>
      </c>
      <c r="Y15" s="60">
        <f t="shared" si="6"/>
        <v>0.047116210748039136</v>
      </c>
      <c r="Z15" s="60">
        <f t="shared" si="7"/>
        <v>0.02019266174915963</v>
      </c>
      <c r="AA15" s="61">
        <f t="shared" si="8"/>
        <v>0.12036410140675542</v>
      </c>
    </row>
    <row r="16" spans="1:27" ht="15">
      <c r="A16" s="7"/>
      <c r="B16" s="19" t="s">
        <v>22</v>
      </c>
      <c r="C16" s="6">
        <f t="shared" si="0"/>
        <v>6617</v>
      </c>
      <c r="D16" s="6">
        <v>275</v>
      </c>
      <c r="E16" s="6">
        <v>750</v>
      </c>
      <c r="F16" s="6">
        <v>1287</v>
      </c>
      <c r="G16" s="52">
        <v>1426</v>
      </c>
      <c r="H16" s="19" t="s">
        <v>22</v>
      </c>
      <c r="I16" s="6">
        <v>1080</v>
      </c>
      <c r="J16" s="6">
        <v>867</v>
      </c>
      <c r="K16" s="6">
        <v>252</v>
      </c>
      <c r="L16" s="6">
        <v>97</v>
      </c>
      <c r="M16" s="52">
        <v>583</v>
      </c>
      <c r="O16" s="7"/>
      <c r="P16" s="19" t="s">
        <v>22</v>
      </c>
      <c r="Q16" s="60">
        <f t="shared" si="9"/>
        <v>1.3099494391587183</v>
      </c>
      <c r="R16" s="60">
        <f t="shared" si="1"/>
        <v>0.05444099981391076</v>
      </c>
      <c r="S16" s="60">
        <f t="shared" si="2"/>
        <v>0.14847545403793844</v>
      </c>
      <c r="T16" s="60">
        <f t="shared" si="3"/>
        <v>0.2547838791291024</v>
      </c>
      <c r="U16" s="61">
        <f t="shared" si="4"/>
        <v>0.28230132994413365</v>
      </c>
      <c r="V16" s="19" t="s">
        <v>22</v>
      </c>
      <c r="W16" s="60">
        <f t="shared" si="10"/>
        <v>0.21380465381463137</v>
      </c>
      <c r="X16" s="60">
        <f t="shared" si="5"/>
        <v>0.17163762486785686</v>
      </c>
      <c r="Y16" s="60">
        <f t="shared" si="6"/>
        <v>0.04988775255674732</v>
      </c>
      <c r="Z16" s="60">
        <f t="shared" si="7"/>
        <v>0.019202825388906705</v>
      </c>
      <c r="AA16" s="61">
        <f t="shared" si="8"/>
        <v>0.11541491960549081</v>
      </c>
    </row>
    <row r="17" spans="1:27" ht="15">
      <c r="A17" s="7"/>
      <c r="B17" s="19" t="s">
        <v>23</v>
      </c>
      <c r="C17" s="6">
        <f t="shared" si="0"/>
        <v>4142</v>
      </c>
      <c r="D17" s="6">
        <v>87</v>
      </c>
      <c r="E17" s="6">
        <v>356</v>
      </c>
      <c r="F17" s="6">
        <v>603</v>
      </c>
      <c r="G17" s="52">
        <v>899</v>
      </c>
      <c r="H17" s="19" t="s">
        <v>23</v>
      </c>
      <c r="I17" s="6">
        <v>690</v>
      </c>
      <c r="J17" s="6">
        <v>603</v>
      </c>
      <c r="K17" s="6">
        <v>205</v>
      </c>
      <c r="L17" s="6">
        <v>86</v>
      </c>
      <c r="M17" s="52">
        <v>613</v>
      </c>
      <c r="O17" s="7"/>
      <c r="P17" s="19" t="s">
        <v>23</v>
      </c>
      <c r="Q17" s="60">
        <f t="shared" si="9"/>
        <v>0.8199804408335214</v>
      </c>
      <c r="R17" s="60">
        <f t="shared" si="1"/>
        <v>0.01722315266840086</v>
      </c>
      <c r="S17" s="60">
        <f t="shared" si="2"/>
        <v>0.07047634885000811</v>
      </c>
      <c r="T17" s="60">
        <f t="shared" si="3"/>
        <v>0.11937426504650252</v>
      </c>
      <c r="U17" s="61">
        <f t="shared" si="4"/>
        <v>0.17797257757347557</v>
      </c>
      <c r="V17" s="19" t="s">
        <v>23</v>
      </c>
      <c r="W17" s="60">
        <f t="shared" si="10"/>
        <v>0.13659741771490339</v>
      </c>
      <c r="X17" s="60">
        <f t="shared" si="5"/>
        <v>0.11937426504650252</v>
      </c>
      <c r="Y17" s="60">
        <f t="shared" si="6"/>
        <v>0.04058329077036984</v>
      </c>
      <c r="Z17" s="60">
        <f t="shared" si="7"/>
        <v>0.017025185396350277</v>
      </c>
      <c r="AA17" s="61">
        <f t="shared" si="8"/>
        <v>0.12135393776700835</v>
      </c>
    </row>
    <row r="18" spans="1:27" ht="15">
      <c r="A18" s="7"/>
      <c r="B18" s="19" t="s">
        <v>24</v>
      </c>
      <c r="C18" s="6">
        <f t="shared" si="0"/>
        <v>2815</v>
      </c>
      <c r="D18" s="6">
        <v>41</v>
      </c>
      <c r="E18" s="6">
        <v>181</v>
      </c>
      <c r="F18" s="6">
        <v>355</v>
      </c>
      <c r="G18" s="52">
        <v>544</v>
      </c>
      <c r="H18" s="19" t="s">
        <v>24</v>
      </c>
      <c r="I18" s="6">
        <v>455</v>
      </c>
      <c r="J18" s="6">
        <v>465</v>
      </c>
      <c r="K18" s="6">
        <v>170</v>
      </c>
      <c r="L18" s="6">
        <v>74</v>
      </c>
      <c r="M18" s="52">
        <v>530</v>
      </c>
      <c r="O18" s="7"/>
      <c r="P18" s="19" t="s">
        <v>24</v>
      </c>
      <c r="Q18" s="60">
        <f t="shared" si="9"/>
        <v>0.5572778708223957</v>
      </c>
      <c r="R18" s="60">
        <f t="shared" si="1"/>
        <v>0.008116658154073968</v>
      </c>
      <c r="S18" s="60">
        <f t="shared" si="2"/>
        <v>0.035832076241155815</v>
      </c>
      <c r="T18" s="60">
        <f t="shared" si="3"/>
        <v>0.07027838157795753</v>
      </c>
      <c r="U18" s="61">
        <f t="shared" si="4"/>
        <v>0.10769419599551801</v>
      </c>
      <c r="V18" s="19" t="s">
        <v>24</v>
      </c>
      <c r="W18" s="60">
        <f t="shared" si="10"/>
        <v>0.09007510878301599</v>
      </c>
      <c r="X18" s="60">
        <f t="shared" si="5"/>
        <v>0.09205478150352184</v>
      </c>
      <c r="Y18" s="60">
        <f t="shared" si="6"/>
        <v>0.03365443624859939</v>
      </c>
      <c r="Z18" s="60">
        <f t="shared" si="7"/>
        <v>0.014649578131743262</v>
      </c>
      <c r="AA18" s="61">
        <f t="shared" si="8"/>
        <v>0.10492265418680985</v>
      </c>
    </row>
    <row r="19" spans="1:27" ht="15">
      <c r="A19" s="7"/>
      <c r="B19" s="19" t="s">
        <v>25</v>
      </c>
      <c r="C19" s="6">
        <f t="shared" si="0"/>
        <v>2034</v>
      </c>
      <c r="D19" s="6">
        <v>20</v>
      </c>
      <c r="E19" s="6">
        <v>78</v>
      </c>
      <c r="F19" s="6">
        <v>232</v>
      </c>
      <c r="G19" s="52">
        <v>385</v>
      </c>
      <c r="H19" s="19" t="s">
        <v>25</v>
      </c>
      <c r="I19" s="6">
        <v>335</v>
      </c>
      <c r="J19" s="6">
        <v>345</v>
      </c>
      <c r="K19" s="6">
        <v>141</v>
      </c>
      <c r="L19" s="6">
        <v>65</v>
      </c>
      <c r="M19" s="52">
        <v>433</v>
      </c>
      <c r="O19" s="7"/>
      <c r="P19" s="19" t="s">
        <v>25</v>
      </c>
      <c r="Q19" s="60">
        <f t="shared" si="9"/>
        <v>0.4026654313508891</v>
      </c>
      <c r="R19" s="60">
        <f t="shared" si="1"/>
        <v>0.003959345441011692</v>
      </c>
      <c r="S19" s="60">
        <f t="shared" si="2"/>
        <v>0.015441447219945599</v>
      </c>
      <c r="T19" s="60">
        <f t="shared" si="3"/>
        <v>0.04592840711573563</v>
      </c>
      <c r="U19" s="61">
        <f t="shared" si="4"/>
        <v>0.07621739973947507</v>
      </c>
      <c r="V19" s="19" t="s">
        <v>25</v>
      </c>
      <c r="W19" s="60">
        <f t="shared" si="10"/>
        <v>0.06631903613694584</v>
      </c>
      <c r="X19" s="60">
        <f t="shared" si="5"/>
        <v>0.06829870885745169</v>
      </c>
      <c r="Y19" s="60">
        <f t="shared" si="6"/>
        <v>0.027913385359132428</v>
      </c>
      <c r="Z19" s="60">
        <f t="shared" si="7"/>
        <v>0.012867872683287998</v>
      </c>
      <c r="AA19" s="61">
        <f t="shared" si="8"/>
        <v>0.08571982879790313</v>
      </c>
    </row>
    <row r="20" spans="1:27" ht="15">
      <c r="A20" s="7"/>
      <c r="B20" s="19" t="s">
        <v>0</v>
      </c>
      <c r="C20" s="6">
        <f t="shared" si="0"/>
        <v>8055</v>
      </c>
      <c r="D20" s="6">
        <v>0</v>
      </c>
      <c r="E20" s="6">
        <v>1</v>
      </c>
      <c r="F20" s="6">
        <v>644</v>
      </c>
      <c r="G20" s="52">
        <v>1436</v>
      </c>
      <c r="H20" s="19" t="s">
        <v>0</v>
      </c>
      <c r="I20" s="6">
        <v>1219</v>
      </c>
      <c r="J20" s="6">
        <v>1479</v>
      </c>
      <c r="K20" s="6">
        <v>737</v>
      </c>
      <c r="L20" s="6">
        <v>319</v>
      </c>
      <c r="M20" s="52">
        <v>2220</v>
      </c>
      <c r="O20" s="7"/>
      <c r="P20" s="19" t="s">
        <v>0</v>
      </c>
      <c r="Q20" s="60">
        <f t="shared" si="9"/>
        <v>1.594626376367459</v>
      </c>
      <c r="R20" s="60">
        <f t="shared" si="1"/>
        <v>0</v>
      </c>
      <c r="S20" s="60">
        <f t="shared" si="2"/>
        <v>0.0001979672720505846</v>
      </c>
      <c r="T20" s="60">
        <f t="shared" si="3"/>
        <v>0.12749092320057648</v>
      </c>
      <c r="U20" s="61">
        <f t="shared" si="4"/>
        <v>0.2842810026646395</v>
      </c>
      <c r="V20" s="19" t="s">
        <v>0</v>
      </c>
      <c r="W20" s="60">
        <f t="shared" si="10"/>
        <v>0.24132210462966264</v>
      </c>
      <c r="X20" s="60">
        <f t="shared" si="5"/>
        <v>0.29279359536281463</v>
      </c>
      <c r="Y20" s="60">
        <f t="shared" si="6"/>
        <v>0.14590187950128086</v>
      </c>
      <c r="Z20" s="60">
        <f t="shared" si="7"/>
        <v>0.06315155978413649</v>
      </c>
      <c r="AA20" s="61">
        <f t="shared" si="8"/>
        <v>0.4394873439522978</v>
      </c>
    </row>
    <row r="21" spans="1:27" ht="15">
      <c r="A21" s="7"/>
      <c r="B21" s="19" t="s">
        <v>1</v>
      </c>
      <c r="C21" s="6">
        <f t="shared" si="0"/>
        <v>3461</v>
      </c>
      <c r="D21" s="6">
        <v>0</v>
      </c>
      <c r="E21" s="6">
        <v>0</v>
      </c>
      <c r="F21" s="6">
        <v>108</v>
      </c>
      <c r="G21" s="52">
        <v>393</v>
      </c>
      <c r="H21" s="19" t="s">
        <v>1</v>
      </c>
      <c r="I21" s="6">
        <v>380</v>
      </c>
      <c r="J21" s="6">
        <v>632</v>
      </c>
      <c r="K21" s="6">
        <v>546</v>
      </c>
      <c r="L21" s="6">
        <v>164</v>
      </c>
      <c r="M21" s="52">
        <v>1238</v>
      </c>
      <c r="O21" s="7"/>
      <c r="P21" s="19" t="s">
        <v>1</v>
      </c>
      <c r="Q21" s="60">
        <f t="shared" si="9"/>
        <v>0.6851647285670732</v>
      </c>
      <c r="R21" s="60">
        <f t="shared" si="1"/>
        <v>0</v>
      </c>
      <c r="S21" s="60">
        <f t="shared" si="2"/>
        <v>0</v>
      </c>
      <c r="T21" s="60">
        <f t="shared" si="3"/>
        <v>0.021380465381463137</v>
      </c>
      <c r="U21" s="61">
        <f t="shared" si="4"/>
        <v>0.07780113791587974</v>
      </c>
      <c r="V21" s="19" t="s">
        <v>1</v>
      </c>
      <c r="W21" s="60">
        <f t="shared" si="10"/>
        <v>0.07522756337922215</v>
      </c>
      <c r="X21" s="60">
        <f t="shared" si="5"/>
        <v>0.12511531593596945</v>
      </c>
      <c r="Y21" s="60">
        <f t="shared" si="6"/>
        <v>0.10809013053961919</v>
      </c>
      <c r="Z21" s="60">
        <f t="shared" si="7"/>
        <v>0.03246663261629587</v>
      </c>
      <c r="AA21" s="61">
        <f t="shared" si="8"/>
        <v>0.24508348279862371</v>
      </c>
    </row>
    <row r="22" spans="1:27" ht="15">
      <c r="A22" s="7"/>
      <c r="B22" s="19" t="s">
        <v>2</v>
      </c>
      <c r="C22" s="6">
        <f t="shared" si="0"/>
        <v>833</v>
      </c>
      <c r="D22" s="6">
        <v>0</v>
      </c>
      <c r="E22" s="6">
        <v>0</v>
      </c>
      <c r="F22" s="6">
        <v>9</v>
      </c>
      <c r="G22" s="52">
        <v>60</v>
      </c>
      <c r="H22" s="19" t="s">
        <v>2</v>
      </c>
      <c r="I22" s="6">
        <v>43</v>
      </c>
      <c r="J22" s="6">
        <v>114</v>
      </c>
      <c r="K22" s="6">
        <v>149</v>
      </c>
      <c r="L22" s="6">
        <v>54</v>
      </c>
      <c r="M22" s="52">
        <v>404</v>
      </c>
      <c r="O22" s="7"/>
      <c r="P22" s="19" t="s">
        <v>2</v>
      </c>
      <c r="Q22" s="60">
        <f t="shared" si="9"/>
        <v>0.16490673761813696</v>
      </c>
      <c r="R22" s="60">
        <f t="shared" si="1"/>
        <v>0</v>
      </c>
      <c r="S22" s="60">
        <f t="shared" si="2"/>
        <v>0</v>
      </c>
      <c r="T22" s="60">
        <f t="shared" si="3"/>
        <v>0.0017817054484552614</v>
      </c>
      <c r="U22" s="61">
        <f t="shared" si="4"/>
        <v>0.011878036323035076</v>
      </c>
      <c r="V22" s="19" t="s">
        <v>2</v>
      </c>
      <c r="W22" s="60">
        <f t="shared" si="10"/>
        <v>0.008512592698175139</v>
      </c>
      <c r="X22" s="60">
        <f t="shared" si="5"/>
        <v>0.022568269013766643</v>
      </c>
      <c r="Y22" s="60">
        <f t="shared" si="6"/>
        <v>0.029497123535537104</v>
      </c>
      <c r="Z22" s="60">
        <f t="shared" si="7"/>
        <v>0.010690232690731568</v>
      </c>
      <c r="AA22" s="61">
        <f t="shared" si="8"/>
        <v>0.07997877790843617</v>
      </c>
    </row>
    <row r="23" spans="1:27" ht="15">
      <c r="A23" s="7"/>
      <c r="B23" s="19" t="s">
        <v>3</v>
      </c>
      <c r="C23" s="6">
        <f t="shared" si="0"/>
        <v>544</v>
      </c>
      <c r="D23" s="6">
        <v>0</v>
      </c>
      <c r="E23" s="6">
        <v>0</v>
      </c>
      <c r="F23" s="6">
        <v>1</v>
      </c>
      <c r="G23" s="52">
        <v>15</v>
      </c>
      <c r="H23" s="19" t="s">
        <v>3</v>
      </c>
      <c r="I23" s="6">
        <v>21</v>
      </c>
      <c r="J23" s="6">
        <v>46</v>
      </c>
      <c r="K23" s="6">
        <v>90</v>
      </c>
      <c r="L23" s="6">
        <v>33</v>
      </c>
      <c r="M23" s="52">
        <v>338</v>
      </c>
      <c r="O23" s="7"/>
      <c r="P23" s="19" t="s">
        <v>3</v>
      </c>
      <c r="Q23" s="60">
        <f t="shared" si="9"/>
        <v>0.10769419599551801</v>
      </c>
      <c r="R23" s="60">
        <f t="shared" si="1"/>
        <v>0</v>
      </c>
      <c r="S23" s="60">
        <f t="shared" si="2"/>
        <v>0</v>
      </c>
      <c r="T23" s="60">
        <f t="shared" si="3"/>
        <v>0.0001979672720505846</v>
      </c>
      <c r="U23" s="61">
        <f t="shared" si="4"/>
        <v>0.002969509080758769</v>
      </c>
      <c r="V23" s="19" t="s">
        <v>3</v>
      </c>
      <c r="W23" s="60">
        <f t="shared" si="10"/>
        <v>0.004157312713062277</v>
      </c>
      <c r="X23" s="60">
        <f t="shared" si="5"/>
        <v>0.009106494514326892</v>
      </c>
      <c r="Y23" s="60">
        <f t="shared" si="6"/>
        <v>0.017817054484552612</v>
      </c>
      <c r="Z23" s="60">
        <f t="shared" si="7"/>
        <v>0.006532919977669292</v>
      </c>
      <c r="AA23" s="61">
        <f t="shared" si="8"/>
        <v>0.06691293795309759</v>
      </c>
    </row>
    <row r="24" spans="1:27" ht="15">
      <c r="A24" s="7"/>
      <c r="B24" s="19" t="s">
        <v>4</v>
      </c>
      <c r="C24" s="6">
        <f t="shared" si="0"/>
        <v>123</v>
      </c>
      <c r="D24" s="6">
        <v>0</v>
      </c>
      <c r="E24" s="6">
        <v>0</v>
      </c>
      <c r="F24" s="6">
        <v>0</v>
      </c>
      <c r="G24" s="52">
        <v>1</v>
      </c>
      <c r="H24" s="19" t="s">
        <v>4</v>
      </c>
      <c r="I24" s="6">
        <v>3</v>
      </c>
      <c r="J24" s="6">
        <v>5</v>
      </c>
      <c r="K24" s="6">
        <v>12</v>
      </c>
      <c r="L24" s="6">
        <v>3</v>
      </c>
      <c r="M24" s="52">
        <v>99</v>
      </c>
      <c r="O24" s="7"/>
      <c r="P24" s="19" t="s">
        <v>4</v>
      </c>
      <c r="Q24" s="60">
        <f t="shared" si="9"/>
        <v>0.024349974462221907</v>
      </c>
      <c r="R24" s="60">
        <f t="shared" si="1"/>
        <v>0</v>
      </c>
      <c r="S24" s="60">
        <f t="shared" si="2"/>
        <v>0</v>
      </c>
      <c r="T24" s="60">
        <f t="shared" si="3"/>
        <v>0</v>
      </c>
      <c r="U24" s="61">
        <f t="shared" si="4"/>
        <v>0.0001979672720505846</v>
      </c>
      <c r="V24" s="19" t="s">
        <v>4</v>
      </c>
      <c r="W24" s="60">
        <f t="shared" si="10"/>
        <v>0.0005939018161517538</v>
      </c>
      <c r="X24" s="60">
        <f t="shared" si="5"/>
        <v>0.000989836360252923</v>
      </c>
      <c r="Y24" s="60">
        <f t="shared" si="6"/>
        <v>0.002375607264607015</v>
      </c>
      <c r="Z24" s="60">
        <f t="shared" si="7"/>
        <v>0.0005939018161517538</v>
      </c>
      <c r="AA24" s="61">
        <f t="shared" si="8"/>
        <v>0.019598759933007876</v>
      </c>
    </row>
    <row r="25" spans="1:27" ht="15">
      <c r="A25" s="7"/>
      <c r="B25" s="19" t="s">
        <v>19</v>
      </c>
      <c r="C25" s="6">
        <f t="shared" si="0"/>
        <v>119</v>
      </c>
      <c r="D25" s="6">
        <v>0</v>
      </c>
      <c r="E25" s="6">
        <v>0</v>
      </c>
      <c r="F25" s="6">
        <v>0</v>
      </c>
      <c r="G25" s="52">
        <v>0</v>
      </c>
      <c r="H25" s="19" t="s">
        <v>19</v>
      </c>
      <c r="I25" s="6">
        <v>0</v>
      </c>
      <c r="J25" s="6">
        <v>3</v>
      </c>
      <c r="K25" s="6">
        <v>18</v>
      </c>
      <c r="L25" s="6">
        <v>2</v>
      </c>
      <c r="M25" s="52">
        <v>96</v>
      </c>
      <c r="O25" s="7"/>
      <c r="P25" s="19" t="s">
        <v>19</v>
      </c>
      <c r="Q25" s="60">
        <f t="shared" si="9"/>
        <v>0.023558105374019568</v>
      </c>
      <c r="R25" s="60">
        <f t="shared" si="1"/>
        <v>0</v>
      </c>
      <c r="S25" s="60">
        <f t="shared" si="2"/>
        <v>0</v>
      </c>
      <c r="T25" s="60">
        <f t="shared" si="3"/>
        <v>0</v>
      </c>
      <c r="U25" s="61">
        <f t="shared" si="4"/>
        <v>0</v>
      </c>
      <c r="V25" s="19" t="s">
        <v>19</v>
      </c>
      <c r="W25" s="60">
        <f t="shared" si="10"/>
        <v>0</v>
      </c>
      <c r="X25" s="60">
        <f t="shared" si="5"/>
        <v>0.0005939018161517538</v>
      </c>
      <c r="Y25" s="60">
        <f t="shared" si="6"/>
        <v>0.0035634108969105228</v>
      </c>
      <c r="Z25" s="60">
        <f t="shared" si="7"/>
        <v>0.0003959345441011692</v>
      </c>
      <c r="AA25" s="61">
        <f t="shared" si="8"/>
        <v>0.01900485811685612</v>
      </c>
    </row>
    <row r="26" spans="1:27" ht="6.75" customHeight="1">
      <c r="A26" s="7"/>
      <c r="B26" s="19"/>
      <c r="C26" s="6"/>
      <c r="D26" s="6"/>
      <c r="E26" s="6"/>
      <c r="F26" s="39"/>
      <c r="G26" s="51"/>
      <c r="H26" s="19"/>
      <c r="I26" s="39"/>
      <c r="J26" s="39"/>
      <c r="K26" s="39"/>
      <c r="L26" s="39"/>
      <c r="M26" s="83"/>
      <c r="O26" s="7"/>
      <c r="P26" s="19"/>
      <c r="Q26" s="6"/>
      <c r="R26" s="6"/>
      <c r="S26" s="6"/>
      <c r="T26" s="39"/>
      <c r="U26" s="51"/>
      <c r="V26" s="19"/>
      <c r="W26" s="6"/>
      <c r="X26" s="6"/>
      <c r="Y26" s="6"/>
      <c r="Z26" s="39"/>
      <c r="AA26" s="51"/>
    </row>
    <row r="27" spans="1:27" ht="16.5" customHeight="1">
      <c r="A27" s="7"/>
      <c r="B27" s="70" t="s">
        <v>10</v>
      </c>
      <c r="C27" s="6">
        <f>SUM(C15:C25)</f>
        <v>39496</v>
      </c>
      <c r="D27" s="6">
        <f>SUM(D15:D25)</f>
        <v>1079</v>
      </c>
      <c r="E27" s="6">
        <f>SUM(E15:E25)</f>
        <v>3057</v>
      </c>
      <c r="F27" s="6">
        <f>SUM(F15:F25)</f>
        <v>5809</v>
      </c>
      <c r="G27" s="52">
        <f>SUM(G15:G25)</f>
        <v>7441</v>
      </c>
      <c r="H27" s="70" t="s">
        <v>10</v>
      </c>
      <c r="I27" s="6">
        <f>SUM(I15:I25)</f>
        <v>5782</v>
      </c>
      <c r="J27" s="6">
        <f>SUM(J15:J25)</f>
        <v>5609</v>
      </c>
      <c r="K27" s="6">
        <f>SUM(K15:K25)</f>
        <v>2558</v>
      </c>
      <c r="L27" s="6">
        <f>SUM(L15:L25)</f>
        <v>999</v>
      </c>
      <c r="M27" s="52">
        <f>SUM(M15:M25)</f>
        <v>7162</v>
      </c>
      <c r="O27" s="7"/>
      <c r="P27" s="70" t="s">
        <v>10</v>
      </c>
      <c r="Q27" s="60">
        <f aca="true" t="shared" si="11" ref="Q27:Q32">C27/$C$9*100</f>
        <v>7.81891537690989</v>
      </c>
      <c r="R27" s="60">
        <f aca="true" t="shared" si="12" ref="R27:R32">D27/$C$9*100</f>
        <v>0.21360668654258078</v>
      </c>
      <c r="S27" s="60">
        <f aca="true" t="shared" si="13" ref="S27:S32">E27/$C$9*100</f>
        <v>0.6051859506586371</v>
      </c>
      <c r="T27" s="60">
        <f aca="true" t="shared" si="14" ref="T27:T32">F27/$C$9*100</f>
        <v>1.1499918833418459</v>
      </c>
      <c r="U27" s="61">
        <f aca="true" t="shared" si="15" ref="U27:U32">G27/$C$9*100</f>
        <v>1.4730744713284</v>
      </c>
      <c r="V27" s="70" t="s">
        <v>10</v>
      </c>
      <c r="W27" s="60">
        <f aca="true" t="shared" si="16" ref="W27:W32">I27/$C$9*100</f>
        <v>1.1446467669964802</v>
      </c>
      <c r="X27" s="60">
        <f aca="true" t="shared" si="17" ref="X27:X32">J27/$C$9*100</f>
        <v>1.110398428931729</v>
      </c>
      <c r="Y27" s="60">
        <f aca="true" t="shared" si="18" ref="Y27:Y32">K27/$C$9*100</f>
        <v>0.5064002819053953</v>
      </c>
      <c r="Z27" s="60">
        <f aca="true" t="shared" si="19" ref="Z27:Z32">L27/$C$9*100</f>
        <v>0.19776930477853402</v>
      </c>
      <c r="AA27" s="61">
        <f aca="true" t="shared" si="20" ref="AA27:AA32">M27/$C$9*100</f>
        <v>1.4178416024262868</v>
      </c>
    </row>
    <row r="28" spans="1:27" ht="16.5" customHeight="1">
      <c r="A28" s="7"/>
      <c r="B28" s="19" t="s">
        <v>11</v>
      </c>
      <c r="C28" s="6">
        <f>SUM(C20:C25)</f>
        <v>13135</v>
      </c>
      <c r="D28" s="6">
        <f>SUM(D20:D25)</f>
        <v>0</v>
      </c>
      <c r="E28" s="6">
        <f>SUM(E20:E25)</f>
        <v>1</v>
      </c>
      <c r="F28" s="6">
        <f>SUM(F20:F25)</f>
        <v>762</v>
      </c>
      <c r="G28" s="52">
        <f>SUM(G20:G25)</f>
        <v>1905</v>
      </c>
      <c r="H28" s="19" t="s">
        <v>11</v>
      </c>
      <c r="I28" s="6">
        <f>SUM(I20:I25)</f>
        <v>1666</v>
      </c>
      <c r="J28" s="6">
        <f>SUM(J20:J25)</f>
        <v>2279</v>
      </c>
      <c r="K28" s="6">
        <f>SUM(K20:K25)</f>
        <v>1552</v>
      </c>
      <c r="L28" s="6">
        <f>SUM(L20:L25)</f>
        <v>575</v>
      </c>
      <c r="M28" s="52">
        <f>SUM(M20:M25)</f>
        <v>4395</v>
      </c>
      <c r="O28" s="7"/>
      <c r="P28" s="19" t="s">
        <v>11</v>
      </c>
      <c r="Q28" s="60">
        <f t="shared" si="11"/>
        <v>2.6003001183844288</v>
      </c>
      <c r="R28" s="60">
        <f t="shared" si="12"/>
        <v>0</v>
      </c>
      <c r="S28" s="60">
        <f t="shared" si="13"/>
        <v>0.0001979672720505846</v>
      </c>
      <c r="T28" s="60">
        <f t="shared" si="14"/>
        <v>0.15085106130254547</v>
      </c>
      <c r="U28" s="61">
        <f t="shared" si="15"/>
        <v>0.37712765325636366</v>
      </c>
      <c r="V28" s="19" t="s">
        <v>11</v>
      </c>
      <c r="W28" s="60">
        <f t="shared" si="16"/>
        <v>0.3298134752362739</v>
      </c>
      <c r="X28" s="60">
        <f t="shared" si="17"/>
        <v>0.45116741300328234</v>
      </c>
      <c r="Y28" s="60">
        <f t="shared" si="18"/>
        <v>0.3072452062225073</v>
      </c>
      <c r="Z28" s="60">
        <f t="shared" si="19"/>
        <v>0.11383118142908615</v>
      </c>
      <c r="AA28" s="61">
        <f t="shared" si="20"/>
        <v>0.8700661606623192</v>
      </c>
    </row>
    <row r="29" spans="1:27" ht="16.5" customHeight="1">
      <c r="A29" s="7"/>
      <c r="B29" s="19" t="s">
        <v>12</v>
      </c>
      <c r="C29" s="6">
        <f>SUM(C21:C25)</f>
        <v>5080</v>
      </c>
      <c r="D29" s="6">
        <f>SUM(D21:D25)</f>
        <v>0</v>
      </c>
      <c r="E29" s="6">
        <f>SUM(E21:E25)</f>
        <v>0</v>
      </c>
      <c r="F29" s="6">
        <f>SUM(F21:F25)</f>
        <v>118</v>
      </c>
      <c r="G29" s="52">
        <f>SUM(G21:G25)</f>
        <v>469</v>
      </c>
      <c r="H29" s="19" t="s">
        <v>12</v>
      </c>
      <c r="I29" s="6">
        <f>SUM(I21:I25)</f>
        <v>447</v>
      </c>
      <c r="J29" s="6">
        <f>SUM(J21:J25)</f>
        <v>800</v>
      </c>
      <c r="K29" s="6">
        <f>SUM(K21:K25)</f>
        <v>815</v>
      </c>
      <c r="L29" s="6">
        <f>SUM(L21:L25)</f>
        <v>256</v>
      </c>
      <c r="M29" s="52">
        <f>SUM(M21:M25)</f>
        <v>2175</v>
      </c>
      <c r="O29" s="7"/>
      <c r="P29" s="19" t="s">
        <v>12</v>
      </c>
      <c r="Q29" s="60">
        <f t="shared" si="11"/>
        <v>1.0056737420169697</v>
      </c>
      <c r="R29" s="60">
        <f t="shared" si="12"/>
        <v>0</v>
      </c>
      <c r="S29" s="60">
        <f t="shared" si="13"/>
        <v>0</v>
      </c>
      <c r="T29" s="60">
        <f t="shared" si="14"/>
        <v>0.02336013810196898</v>
      </c>
      <c r="U29" s="61">
        <f t="shared" si="15"/>
        <v>0.09284665059172417</v>
      </c>
      <c r="V29" s="19" t="s">
        <v>12</v>
      </c>
      <c r="W29" s="60">
        <f t="shared" si="16"/>
        <v>0.08849137060661132</v>
      </c>
      <c r="X29" s="60">
        <f t="shared" si="17"/>
        <v>0.15837381764046768</v>
      </c>
      <c r="Y29" s="60">
        <f t="shared" si="18"/>
        <v>0.16134332672122645</v>
      </c>
      <c r="Z29" s="60">
        <f t="shared" si="19"/>
        <v>0.05067962164494966</v>
      </c>
      <c r="AA29" s="61">
        <f t="shared" si="20"/>
        <v>0.4305788167100215</v>
      </c>
    </row>
    <row r="30" spans="1:27" ht="16.5" customHeight="1">
      <c r="A30" s="7"/>
      <c r="B30" s="19" t="s">
        <v>13</v>
      </c>
      <c r="C30" s="6">
        <f>SUM(C22:C25)</f>
        <v>1619</v>
      </c>
      <c r="D30" s="6">
        <f>SUM(D22:D25)</f>
        <v>0</v>
      </c>
      <c r="E30" s="6">
        <f>SUM(E22:E25)</f>
        <v>0</v>
      </c>
      <c r="F30" s="6">
        <f>SUM(F22:F25)</f>
        <v>10</v>
      </c>
      <c r="G30" s="52">
        <f>SUM(G22:G25)</f>
        <v>76</v>
      </c>
      <c r="H30" s="19" t="s">
        <v>13</v>
      </c>
      <c r="I30" s="6">
        <f>SUM(I22:I25)</f>
        <v>67</v>
      </c>
      <c r="J30" s="6">
        <f>SUM(J22:J25)</f>
        <v>168</v>
      </c>
      <c r="K30" s="6">
        <f>SUM(K22:K25)</f>
        <v>269</v>
      </c>
      <c r="L30" s="6">
        <f>SUM(L22:L25)</f>
        <v>92</v>
      </c>
      <c r="M30" s="52">
        <f>SUM(M22:M25)</f>
        <v>937</v>
      </c>
      <c r="O30" s="7"/>
      <c r="P30" s="19" t="s">
        <v>13</v>
      </c>
      <c r="Q30" s="60">
        <f t="shared" si="11"/>
        <v>0.32050901344989646</v>
      </c>
      <c r="R30" s="60">
        <f t="shared" si="12"/>
        <v>0</v>
      </c>
      <c r="S30" s="60">
        <f t="shared" si="13"/>
        <v>0</v>
      </c>
      <c r="T30" s="60">
        <f t="shared" si="14"/>
        <v>0.001979672720505846</v>
      </c>
      <c r="U30" s="61">
        <f t="shared" si="15"/>
        <v>0.015045512675844428</v>
      </c>
      <c r="V30" s="19" t="s">
        <v>13</v>
      </c>
      <c r="W30" s="60">
        <f t="shared" si="16"/>
        <v>0.013263807227389167</v>
      </c>
      <c r="X30" s="60">
        <f t="shared" si="17"/>
        <v>0.03325850170449821</v>
      </c>
      <c r="Y30" s="60">
        <f t="shared" si="18"/>
        <v>0.05325319618160726</v>
      </c>
      <c r="Z30" s="60">
        <f t="shared" si="19"/>
        <v>0.018212989028653783</v>
      </c>
      <c r="AA30" s="61">
        <f t="shared" si="20"/>
        <v>0.18549533391139778</v>
      </c>
    </row>
    <row r="31" spans="1:27" ht="16.5" customHeight="1">
      <c r="A31" s="7"/>
      <c r="B31" s="19" t="s">
        <v>14</v>
      </c>
      <c r="C31" s="6">
        <f>SUM(C23:C25)</f>
        <v>786</v>
      </c>
      <c r="D31" s="6">
        <f>SUM(D23:D25)</f>
        <v>0</v>
      </c>
      <c r="E31" s="6">
        <f>SUM(E23:E25)</f>
        <v>0</v>
      </c>
      <c r="F31" s="6">
        <f>SUM(F23:F25)</f>
        <v>1</v>
      </c>
      <c r="G31" s="52">
        <f>SUM(G23:G25)</f>
        <v>16</v>
      </c>
      <c r="H31" s="19" t="s">
        <v>14</v>
      </c>
      <c r="I31" s="6">
        <f>SUM(I23:I25)</f>
        <v>24</v>
      </c>
      <c r="J31" s="6">
        <f>SUM(J23:J25)</f>
        <v>54</v>
      </c>
      <c r="K31" s="6">
        <f>SUM(K23:K25)</f>
        <v>120</v>
      </c>
      <c r="L31" s="6">
        <f>SUM(L23:L25)</f>
        <v>38</v>
      </c>
      <c r="M31" s="52">
        <f>SUM(M23:M25)</f>
        <v>533</v>
      </c>
      <c r="O31" s="7"/>
      <c r="P31" s="19" t="s">
        <v>14</v>
      </c>
      <c r="Q31" s="60">
        <f t="shared" si="11"/>
        <v>0.15560227583175948</v>
      </c>
      <c r="R31" s="60">
        <f t="shared" si="12"/>
        <v>0</v>
      </c>
      <c r="S31" s="60">
        <f t="shared" si="13"/>
        <v>0</v>
      </c>
      <c r="T31" s="60">
        <f t="shared" si="14"/>
        <v>0.0001979672720505846</v>
      </c>
      <c r="U31" s="61">
        <f t="shared" si="15"/>
        <v>0.0031674763528093536</v>
      </c>
      <c r="V31" s="19" t="s">
        <v>14</v>
      </c>
      <c r="W31" s="60">
        <f t="shared" si="16"/>
        <v>0.00475121452921403</v>
      </c>
      <c r="X31" s="60">
        <f t="shared" si="17"/>
        <v>0.010690232690731568</v>
      </c>
      <c r="Y31" s="60">
        <f t="shared" si="18"/>
        <v>0.023756072646070152</v>
      </c>
      <c r="Z31" s="60">
        <f t="shared" si="19"/>
        <v>0.007522756337922214</v>
      </c>
      <c r="AA31" s="61">
        <f t="shared" si="20"/>
        <v>0.10551655600296159</v>
      </c>
    </row>
    <row r="32" spans="1:27" ht="16.5" customHeight="1">
      <c r="A32" s="7"/>
      <c r="B32" s="19" t="s">
        <v>15</v>
      </c>
      <c r="C32" s="23">
        <f>SUM(C24:C25)</f>
        <v>242</v>
      </c>
      <c r="D32" s="6">
        <f>SUM(D24:D25)</f>
        <v>0</v>
      </c>
      <c r="E32" s="6">
        <f>SUM(E24:E25)</f>
        <v>0</v>
      </c>
      <c r="F32" s="6">
        <f>SUM(F24:F25)</f>
        <v>0</v>
      </c>
      <c r="G32" s="52">
        <f>SUM(G24:G25)</f>
        <v>1</v>
      </c>
      <c r="H32" s="19" t="s">
        <v>15</v>
      </c>
      <c r="I32" s="6">
        <f>SUM(I24:I25)</f>
        <v>3</v>
      </c>
      <c r="J32" s="6">
        <f>SUM(J24:J25)</f>
        <v>8</v>
      </c>
      <c r="K32" s="6">
        <f>SUM(K24:K25)</f>
        <v>30</v>
      </c>
      <c r="L32" s="6">
        <f>SUM(L24:L25)</f>
        <v>5</v>
      </c>
      <c r="M32" s="52">
        <f>SUM(M24:M25)</f>
        <v>195</v>
      </c>
      <c r="O32" s="7"/>
      <c r="P32" s="19" t="s">
        <v>15</v>
      </c>
      <c r="Q32" s="60">
        <f t="shared" si="11"/>
        <v>0.04790807983624147</v>
      </c>
      <c r="R32" s="60">
        <f t="shared" si="12"/>
        <v>0</v>
      </c>
      <c r="S32" s="60">
        <f t="shared" si="13"/>
        <v>0</v>
      </c>
      <c r="T32" s="60">
        <f t="shared" si="14"/>
        <v>0</v>
      </c>
      <c r="U32" s="61">
        <f t="shared" si="15"/>
        <v>0.0001979672720505846</v>
      </c>
      <c r="V32" s="19" t="s">
        <v>15</v>
      </c>
      <c r="W32" s="60">
        <f t="shared" si="16"/>
        <v>0.0005939018161517538</v>
      </c>
      <c r="X32" s="60">
        <f t="shared" si="17"/>
        <v>0.0015837381764046768</v>
      </c>
      <c r="Y32" s="60">
        <f t="shared" si="18"/>
        <v>0.005939018161517538</v>
      </c>
      <c r="Z32" s="60">
        <f t="shared" si="19"/>
        <v>0.000989836360252923</v>
      </c>
      <c r="AA32" s="61">
        <f t="shared" si="20"/>
        <v>0.038603618049864</v>
      </c>
    </row>
    <row r="33" spans="1:27" ht="6.75" customHeight="1">
      <c r="A33" s="7"/>
      <c r="B33" s="19"/>
      <c r="C33" s="6"/>
      <c r="D33" s="6"/>
      <c r="E33" s="6"/>
      <c r="F33" s="39"/>
      <c r="G33" s="51"/>
      <c r="H33" s="19"/>
      <c r="I33" s="40"/>
      <c r="J33" s="40"/>
      <c r="K33" s="40"/>
      <c r="L33" s="40"/>
      <c r="M33" s="51"/>
      <c r="O33" s="7"/>
      <c r="P33" s="19"/>
      <c r="Q33" s="6"/>
      <c r="R33" s="6"/>
      <c r="S33" s="6"/>
      <c r="T33" s="39"/>
      <c r="U33" s="51"/>
      <c r="V33" s="19"/>
      <c r="W33" s="6"/>
      <c r="X33" s="6"/>
      <c r="Y33" s="6"/>
      <c r="Z33" s="39"/>
      <c r="AA33" s="51"/>
    </row>
    <row r="34" spans="1:27" ht="15" customHeight="1">
      <c r="A34" s="7"/>
      <c r="B34" s="71" t="s">
        <v>26</v>
      </c>
      <c r="C34" s="6">
        <f>SUM(D34:G34)+SUM(I34:M34)</f>
        <v>493544</v>
      </c>
      <c r="D34" s="6">
        <v>131758</v>
      </c>
      <c r="E34" s="6">
        <v>133404</v>
      </c>
      <c r="F34" s="89">
        <v>120463</v>
      </c>
      <c r="G34" s="114">
        <v>52326</v>
      </c>
      <c r="H34" s="71" t="s">
        <v>26</v>
      </c>
      <c r="I34" s="89">
        <v>27454</v>
      </c>
      <c r="J34" s="89">
        <v>14114</v>
      </c>
      <c r="K34" s="89">
        <v>3221</v>
      </c>
      <c r="L34" s="89">
        <v>1380</v>
      </c>
      <c r="M34" s="114">
        <v>9424</v>
      </c>
      <c r="O34" s="7"/>
      <c r="P34" s="71" t="s">
        <v>26</v>
      </c>
      <c r="Q34" s="60">
        <f aca="true" t="shared" si="21" ref="Q34:U37">C34/$C$9*100</f>
        <v>97.70555931693372</v>
      </c>
      <c r="R34" s="60">
        <f t="shared" si="21"/>
        <v>26.083771830840924</v>
      </c>
      <c r="S34" s="60">
        <f t="shared" si="21"/>
        <v>26.409625960636184</v>
      </c>
      <c r="T34" s="60">
        <f t="shared" si="21"/>
        <v>23.847731493029574</v>
      </c>
      <c r="U34" s="61">
        <f t="shared" si="21"/>
        <v>10.35883547731889</v>
      </c>
      <c r="V34" s="71" t="s">
        <v>26</v>
      </c>
      <c r="W34" s="60">
        <f aca="true" t="shared" si="22" ref="W34:AA37">I34/$C$9*100</f>
        <v>5.43499348687675</v>
      </c>
      <c r="X34" s="60">
        <f t="shared" si="22"/>
        <v>2.794110077721951</v>
      </c>
      <c r="Y34" s="60">
        <f t="shared" si="22"/>
        <v>0.637652583274933</v>
      </c>
      <c r="Z34" s="60">
        <f t="shared" si="22"/>
        <v>0.27319483542980677</v>
      </c>
      <c r="AA34" s="61">
        <f t="shared" si="22"/>
        <v>1.8656435718047093</v>
      </c>
    </row>
    <row r="35" spans="1:27" ht="15">
      <c r="A35" s="7"/>
      <c r="B35" s="19" t="s">
        <v>27</v>
      </c>
      <c r="C35" s="23">
        <f>SUM(D35:G35)+SUM(I35:M35)</f>
        <v>10009</v>
      </c>
      <c r="D35" s="6">
        <v>0</v>
      </c>
      <c r="E35" s="6">
        <v>1</v>
      </c>
      <c r="F35" s="89">
        <v>582</v>
      </c>
      <c r="G35" s="114">
        <v>1503</v>
      </c>
      <c r="H35" s="19" t="s">
        <v>27</v>
      </c>
      <c r="I35" s="89">
        <v>1357</v>
      </c>
      <c r="J35" s="89">
        <v>1859</v>
      </c>
      <c r="K35" s="89">
        <v>1164</v>
      </c>
      <c r="L35" s="89">
        <v>417</v>
      </c>
      <c r="M35" s="114">
        <v>3126</v>
      </c>
      <c r="O35" s="7"/>
      <c r="P35" s="19" t="s">
        <v>27</v>
      </c>
      <c r="Q35" s="60">
        <f t="shared" si="21"/>
        <v>1.9814544259543012</v>
      </c>
      <c r="R35" s="60">
        <f t="shared" si="21"/>
        <v>0</v>
      </c>
      <c r="S35" s="60">
        <f t="shared" si="21"/>
        <v>0.0001979672720505846</v>
      </c>
      <c r="T35" s="60">
        <f t="shared" si="21"/>
        <v>0.11521695233344023</v>
      </c>
      <c r="U35" s="61">
        <f t="shared" si="21"/>
        <v>0.29754480989202864</v>
      </c>
      <c r="V35" s="19" t="s">
        <v>27</v>
      </c>
      <c r="W35" s="60">
        <f t="shared" si="22"/>
        <v>0.2686415881726433</v>
      </c>
      <c r="X35" s="60">
        <f t="shared" si="22"/>
        <v>0.3680211587420368</v>
      </c>
      <c r="Y35" s="60">
        <f t="shared" si="22"/>
        <v>0.23043390466688046</v>
      </c>
      <c r="Z35" s="60">
        <f t="shared" si="22"/>
        <v>0.08255235244509378</v>
      </c>
      <c r="AA35" s="61">
        <f t="shared" si="22"/>
        <v>0.6188456924301274</v>
      </c>
    </row>
    <row r="36" spans="1:27" ht="15">
      <c r="A36" s="7"/>
      <c r="B36" s="19" t="s">
        <v>28</v>
      </c>
      <c r="C36" s="23">
        <f>SUM(D36:G36)+SUM(I36:M36)</f>
        <v>800</v>
      </c>
      <c r="D36" s="6">
        <v>0</v>
      </c>
      <c r="E36" s="6">
        <v>0</v>
      </c>
      <c r="F36" s="89">
        <v>9</v>
      </c>
      <c r="G36" s="114">
        <v>60</v>
      </c>
      <c r="H36" s="19" t="s">
        <v>28</v>
      </c>
      <c r="I36" s="89">
        <v>42</v>
      </c>
      <c r="J36" s="89">
        <v>108</v>
      </c>
      <c r="K36" s="89">
        <v>145</v>
      </c>
      <c r="L36" s="89">
        <v>51</v>
      </c>
      <c r="M36" s="114">
        <v>385</v>
      </c>
      <c r="O36" s="7"/>
      <c r="P36" s="19" t="s">
        <v>28</v>
      </c>
      <c r="Q36" s="60">
        <f t="shared" si="21"/>
        <v>0.15837381764046768</v>
      </c>
      <c r="R36" s="60">
        <f t="shared" si="21"/>
        <v>0</v>
      </c>
      <c r="S36" s="60">
        <f t="shared" si="21"/>
        <v>0</v>
      </c>
      <c r="T36" s="60">
        <f t="shared" si="21"/>
        <v>0.0017817054484552614</v>
      </c>
      <c r="U36" s="61">
        <f t="shared" si="21"/>
        <v>0.011878036323035076</v>
      </c>
      <c r="V36" s="19" t="s">
        <v>28</v>
      </c>
      <c r="W36" s="60">
        <f t="shared" si="22"/>
        <v>0.008314625426124553</v>
      </c>
      <c r="X36" s="60">
        <f t="shared" si="22"/>
        <v>0.021380465381463137</v>
      </c>
      <c r="Y36" s="60">
        <f t="shared" si="22"/>
        <v>0.02870525444733477</v>
      </c>
      <c r="Z36" s="60">
        <f t="shared" si="22"/>
        <v>0.010096330874579815</v>
      </c>
      <c r="AA36" s="61">
        <f t="shared" si="22"/>
        <v>0.07621739973947507</v>
      </c>
    </row>
    <row r="37" spans="2:27" ht="15">
      <c r="B37" s="21" t="s">
        <v>29</v>
      </c>
      <c r="C37" s="22">
        <f>SUM(D37:G37)+SUM(I37:M37)</f>
        <v>781</v>
      </c>
      <c r="D37" s="111">
        <v>0</v>
      </c>
      <c r="E37" s="111">
        <v>0</v>
      </c>
      <c r="F37" s="116">
        <v>1</v>
      </c>
      <c r="G37" s="117">
        <v>14</v>
      </c>
      <c r="H37" s="21" t="s">
        <v>29</v>
      </c>
      <c r="I37" s="116">
        <v>24</v>
      </c>
      <c r="J37" s="116">
        <v>54</v>
      </c>
      <c r="K37" s="116">
        <v>119</v>
      </c>
      <c r="L37" s="116">
        <v>38</v>
      </c>
      <c r="M37" s="117">
        <v>531</v>
      </c>
      <c r="P37" s="21" t="s">
        <v>29</v>
      </c>
      <c r="Q37" s="64">
        <f t="shared" si="21"/>
        <v>0.15461243947150655</v>
      </c>
      <c r="R37" s="64">
        <f t="shared" si="21"/>
        <v>0</v>
      </c>
      <c r="S37" s="64">
        <f t="shared" si="21"/>
        <v>0</v>
      </c>
      <c r="T37" s="64">
        <f t="shared" si="21"/>
        <v>0.0001979672720505846</v>
      </c>
      <c r="U37" s="65">
        <f t="shared" si="21"/>
        <v>0.0027715418087081844</v>
      </c>
      <c r="V37" s="21" t="s">
        <v>29</v>
      </c>
      <c r="W37" s="64">
        <f t="shared" si="22"/>
        <v>0.00475121452921403</v>
      </c>
      <c r="X37" s="64">
        <f t="shared" si="22"/>
        <v>0.010690232690731568</v>
      </c>
      <c r="Y37" s="64">
        <f t="shared" si="22"/>
        <v>0.023558105374019568</v>
      </c>
      <c r="Z37" s="64">
        <f t="shared" si="22"/>
        <v>0.007522756337922214</v>
      </c>
      <c r="AA37" s="65">
        <f t="shared" si="22"/>
        <v>0.1051206214588604</v>
      </c>
    </row>
  </sheetData>
  <sheetProtection/>
  <mergeCells count="8">
    <mergeCell ref="C5:G5"/>
    <mergeCell ref="I5:M5"/>
    <mergeCell ref="C7:G7"/>
    <mergeCell ref="I7:M7"/>
    <mergeCell ref="Q5:U5"/>
    <mergeCell ref="W5:AA5"/>
    <mergeCell ref="Q7:U7"/>
    <mergeCell ref="W7:AA7"/>
  </mergeCells>
  <printOptions/>
  <pageMargins left="0.7086614173228347" right="0.7086614173228347" top="0.7480314960629921" bottom="0.7480314960629921" header="0.31496062992125984" footer="0.31496062992125984"/>
  <pageSetup firstPageNumber="20" useFirstPageNumber="1" horizontalDpi="300" verticalDpi="300" orientation="portrait" paperSize="9" r:id="rId1"/>
  <headerFooter>
    <oddFooter>&amp;CIII-1-&amp;P</oddFooter>
  </headerFooter>
  <colBreaks count="1" manualBreakCount="1">
    <brk id="2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T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10" width="9.7109375" style="1" customWidth="1"/>
    <col min="11" max="11" width="2.140625" style="1" customWidth="1"/>
    <col min="12" max="12" width="8.7109375" style="40" customWidth="1"/>
    <col min="13" max="21" width="9.140625" style="40" customWidth="1"/>
    <col min="22" max="16384" width="9.140625" style="1" customWidth="1"/>
  </cols>
  <sheetData>
    <row r="1" spans="1:6" ht="15" customHeight="1">
      <c r="A1" s="7"/>
      <c r="B1" s="7"/>
      <c r="C1" s="7"/>
      <c r="D1" s="7"/>
      <c r="E1" s="7"/>
      <c r="F1" s="7"/>
    </row>
    <row r="2" spans="1:6" ht="15" customHeight="1">
      <c r="A2" s="7"/>
      <c r="B2" s="27" t="s">
        <v>116</v>
      </c>
      <c r="C2" s="27"/>
      <c r="D2" s="27"/>
      <c r="E2" s="27"/>
      <c r="F2" s="27"/>
    </row>
    <row r="3" spans="1:6" ht="15" customHeight="1">
      <c r="A3" s="7"/>
      <c r="B3" s="27" t="s">
        <v>113</v>
      </c>
      <c r="C3" s="27"/>
      <c r="D3" s="27"/>
      <c r="E3" s="27"/>
      <c r="F3" s="27"/>
    </row>
    <row r="4" spans="1:6" ht="15" customHeight="1">
      <c r="A4" s="7"/>
      <c r="B4" s="27"/>
      <c r="C4" s="27"/>
      <c r="D4" s="27"/>
      <c r="E4" s="27"/>
      <c r="F4" s="27"/>
    </row>
    <row r="5" spans="1:10" ht="15" customHeight="1">
      <c r="A5" s="7"/>
      <c r="B5" s="38"/>
      <c r="C5" s="121" t="s">
        <v>101</v>
      </c>
      <c r="D5" s="122"/>
      <c r="E5" s="122"/>
      <c r="F5" s="122"/>
      <c r="G5" s="122"/>
      <c r="H5" s="122"/>
      <c r="I5" s="122"/>
      <c r="J5" s="123"/>
    </row>
    <row r="6" spans="1:12" ht="43.5" customHeight="1">
      <c r="A6" s="7"/>
      <c r="B6" s="25" t="s">
        <v>5</v>
      </c>
      <c r="C6" s="44" t="s">
        <v>20</v>
      </c>
      <c r="D6" s="45">
        <v>2011</v>
      </c>
      <c r="E6" s="45">
        <v>2010</v>
      </c>
      <c r="F6" s="45">
        <v>2009</v>
      </c>
      <c r="G6" s="45" t="s">
        <v>98</v>
      </c>
      <c r="H6" s="45" t="s">
        <v>99</v>
      </c>
      <c r="I6" s="45" t="s">
        <v>100</v>
      </c>
      <c r="J6" s="59" t="s">
        <v>202</v>
      </c>
      <c r="L6" s="86"/>
    </row>
    <row r="7" spans="1:10" ht="15" customHeight="1">
      <c r="A7" s="7"/>
      <c r="B7" s="26"/>
      <c r="C7" s="124" t="s">
        <v>16</v>
      </c>
      <c r="D7" s="125"/>
      <c r="E7" s="125"/>
      <c r="F7" s="125"/>
      <c r="G7" s="125"/>
      <c r="H7" s="125"/>
      <c r="I7" s="125"/>
      <c r="J7" s="126"/>
    </row>
    <row r="8" spans="1:10" ht="6.75" customHeight="1">
      <c r="A8" s="7"/>
      <c r="B8" s="19"/>
      <c r="C8" s="6"/>
      <c r="D8" s="6"/>
      <c r="E8" s="6"/>
      <c r="F8" s="41"/>
      <c r="G8" s="42"/>
      <c r="H8" s="42"/>
      <c r="I8" s="42"/>
      <c r="J8" s="43"/>
    </row>
    <row r="9" spans="1:20" ht="15">
      <c r="A9" s="7"/>
      <c r="B9" s="19" t="s">
        <v>20</v>
      </c>
      <c r="C9" s="6">
        <f>SUM(C11:C25)</f>
        <v>505134</v>
      </c>
      <c r="D9" s="6">
        <f>SUM(D11:D25)</f>
        <v>32446</v>
      </c>
      <c r="E9" s="6">
        <f aca="true" t="shared" si="0" ref="E9:J9">SUM(E11:E25)</f>
        <v>87138</v>
      </c>
      <c r="F9" s="6">
        <f t="shared" si="0"/>
        <v>62855</v>
      </c>
      <c r="G9" s="6">
        <f t="shared" si="0"/>
        <v>158447</v>
      </c>
      <c r="H9" s="6">
        <f t="shared" si="0"/>
        <v>78812</v>
      </c>
      <c r="I9" s="6">
        <f t="shared" si="0"/>
        <v>44368</v>
      </c>
      <c r="J9" s="52">
        <f t="shared" si="0"/>
        <v>41068</v>
      </c>
      <c r="M9" s="6"/>
      <c r="N9" s="6"/>
      <c r="O9" s="6"/>
      <c r="P9" s="6"/>
      <c r="Q9" s="6"/>
      <c r="R9" s="6"/>
      <c r="S9" s="6"/>
      <c r="T9" s="6"/>
    </row>
    <row r="10" spans="1:16" ht="6.75" customHeight="1">
      <c r="A10" s="7"/>
      <c r="B10" s="19"/>
      <c r="C10" s="6"/>
      <c r="D10" s="6"/>
      <c r="E10" s="6"/>
      <c r="F10" s="39"/>
      <c r="G10" s="40"/>
      <c r="H10" s="40"/>
      <c r="I10" s="40"/>
      <c r="J10" s="51"/>
      <c r="M10" s="6"/>
      <c r="N10" s="6"/>
      <c r="O10" s="6"/>
      <c r="P10" s="39"/>
    </row>
    <row r="11" spans="1:20" ht="15">
      <c r="A11" s="7"/>
      <c r="B11" s="19" t="s">
        <v>9</v>
      </c>
      <c r="C11" s="6">
        <f>SUM(D11:J11)</f>
        <v>222167</v>
      </c>
      <c r="D11" s="6">
        <v>16388</v>
      </c>
      <c r="E11" s="6">
        <v>40978</v>
      </c>
      <c r="F11" s="6">
        <v>28619</v>
      </c>
      <c r="G11" s="6">
        <v>67024</v>
      </c>
      <c r="H11" s="6">
        <v>33249</v>
      </c>
      <c r="I11" s="6">
        <v>18243</v>
      </c>
      <c r="J11" s="52">
        <v>17666</v>
      </c>
      <c r="M11" s="6"/>
      <c r="N11" s="6"/>
      <c r="O11" s="6"/>
      <c r="P11" s="6"/>
      <c r="Q11" s="6"/>
      <c r="R11" s="6"/>
      <c r="S11" s="6"/>
      <c r="T11" s="6"/>
    </row>
    <row r="12" spans="1:20" ht="15">
      <c r="A12" s="7"/>
      <c r="B12" s="19">
        <v>2</v>
      </c>
      <c r="C12" s="6">
        <f aca="true" t="shared" si="1" ref="C12:C25">SUM(D12:J12)</f>
        <v>176214</v>
      </c>
      <c r="D12" s="6">
        <v>10901</v>
      </c>
      <c r="E12" s="6">
        <v>30300</v>
      </c>
      <c r="F12" s="6">
        <v>22459</v>
      </c>
      <c r="G12" s="6">
        <v>57373</v>
      </c>
      <c r="H12" s="6">
        <v>27966</v>
      </c>
      <c r="I12" s="6">
        <v>15085</v>
      </c>
      <c r="J12" s="52">
        <v>12130</v>
      </c>
      <c r="M12" s="6"/>
      <c r="N12" s="6"/>
      <c r="O12" s="6"/>
      <c r="P12" s="6"/>
      <c r="Q12" s="6"/>
      <c r="R12" s="6"/>
      <c r="S12" s="6"/>
      <c r="T12" s="6"/>
    </row>
    <row r="13" spans="1:20" ht="15">
      <c r="A13" s="7"/>
      <c r="B13" s="19">
        <v>3</v>
      </c>
      <c r="C13" s="6">
        <f t="shared" si="1"/>
        <v>46380</v>
      </c>
      <c r="D13" s="6">
        <v>2469</v>
      </c>
      <c r="E13" s="6">
        <v>7357</v>
      </c>
      <c r="F13" s="6">
        <v>5384</v>
      </c>
      <c r="G13" s="6">
        <v>15089</v>
      </c>
      <c r="H13" s="6">
        <v>7696</v>
      </c>
      <c r="I13" s="6">
        <v>4521</v>
      </c>
      <c r="J13" s="52">
        <v>3864</v>
      </c>
      <c r="M13" s="6"/>
      <c r="N13" s="6"/>
      <c r="O13" s="6"/>
      <c r="P13" s="6"/>
      <c r="Q13" s="6"/>
      <c r="R13" s="6"/>
      <c r="S13" s="6"/>
      <c r="T13" s="6"/>
    </row>
    <row r="14" spans="1:20" ht="15">
      <c r="A14" s="7"/>
      <c r="B14" s="19">
        <v>4</v>
      </c>
      <c r="C14" s="6">
        <f t="shared" si="1"/>
        <v>20877</v>
      </c>
      <c r="D14" s="6">
        <v>1054</v>
      </c>
      <c r="E14" s="6">
        <v>3247</v>
      </c>
      <c r="F14" s="6">
        <v>2385</v>
      </c>
      <c r="G14" s="6">
        <v>6756</v>
      </c>
      <c r="H14" s="6">
        <v>3566</v>
      </c>
      <c r="I14" s="6">
        <v>2129</v>
      </c>
      <c r="J14" s="52">
        <v>1740</v>
      </c>
      <c r="M14" s="6"/>
      <c r="N14" s="6"/>
      <c r="O14" s="6"/>
      <c r="P14" s="6"/>
      <c r="Q14" s="6"/>
      <c r="R14" s="6"/>
      <c r="S14" s="6"/>
      <c r="T14" s="6"/>
    </row>
    <row r="15" spans="1:20" ht="15">
      <c r="A15" s="7"/>
      <c r="B15" s="19" t="s">
        <v>21</v>
      </c>
      <c r="C15" s="6">
        <f t="shared" si="1"/>
        <v>10753</v>
      </c>
      <c r="D15" s="6">
        <v>539</v>
      </c>
      <c r="E15" s="6">
        <v>1635</v>
      </c>
      <c r="F15" s="6">
        <v>1265</v>
      </c>
      <c r="G15" s="6">
        <v>3443</v>
      </c>
      <c r="H15" s="6">
        <v>1832</v>
      </c>
      <c r="I15" s="6">
        <v>1046</v>
      </c>
      <c r="J15" s="52">
        <v>993</v>
      </c>
      <c r="M15" s="6"/>
      <c r="N15" s="6"/>
      <c r="O15" s="6"/>
      <c r="P15" s="6"/>
      <c r="Q15" s="6"/>
      <c r="R15" s="6"/>
      <c r="S15" s="6"/>
      <c r="T15" s="6"/>
    </row>
    <row r="16" spans="1:20" ht="15">
      <c r="A16" s="7"/>
      <c r="B16" s="19" t="s">
        <v>22</v>
      </c>
      <c r="C16" s="6">
        <f t="shared" si="1"/>
        <v>6617</v>
      </c>
      <c r="D16" s="6">
        <v>305</v>
      </c>
      <c r="E16" s="6">
        <v>974</v>
      </c>
      <c r="F16" s="6">
        <v>702</v>
      </c>
      <c r="G16" s="6">
        <v>2137</v>
      </c>
      <c r="H16" s="6">
        <v>1096</v>
      </c>
      <c r="I16" s="6">
        <v>693</v>
      </c>
      <c r="J16" s="52">
        <v>710</v>
      </c>
      <c r="M16" s="6"/>
      <c r="N16" s="6"/>
      <c r="O16" s="6"/>
      <c r="P16" s="6"/>
      <c r="Q16" s="6"/>
      <c r="R16" s="6"/>
      <c r="S16" s="6"/>
      <c r="T16" s="6"/>
    </row>
    <row r="17" spans="1:20" ht="15">
      <c r="A17" s="7"/>
      <c r="B17" s="19" t="s">
        <v>23</v>
      </c>
      <c r="C17" s="6">
        <f t="shared" si="1"/>
        <v>4142</v>
      </c>
      <c r="D17" s="6">
        <v>178</v>
      </c>
      <c r="E17" s="6">
        <v>620</v>
      </c>
      <c r="F17" s="6">
        <v>411</v>
      </c>
      <c r="G17" s="6">
        <v>1300</v>
      </c>
      <c r="H17" s="6">
        <v>690</v>
      </c>
      <c r="I17" s="6">
        <v>427</v>
      </c>
      <c r="J17" s="52">
        <v>516</v>
      </c>
      <c r="M17" s="6"/>
      <c r="N17" s="6"/>
      <c r="O17" s="6"/>
      <c r="P17" s="6"/>
      <c r="Q17" s="6"/>
      <c r="R17" s="6"/>
      <c r="S17" s="6"/>
      <c r="T17" s="6"/>
    </row>
    <row r="18" spans="1:20" ht="15">
      <c r="A18" s="7"/>
      <c r="B18" s="19" t="s">
        <v>24</v>
      </c>
      <c r="C18" s="6">
        <f t="shared" si="1"/>
        <v>2815</v>
      </c>
      <c r="D18" s="6">
        <v>124</v>
      </c>
      <c r="E18" s="6">
        <v>366</v>
      </c>
      <c r="F18" s="6">
        <v>297</v>
      </c>
      <c r="G18" s="6">
        <v>843</v>
      </c>
      <c r="H18" s="6">
        <v>416</v>
      </c>
      <c r="I18" s="6">
        <v>360</v>
      </c>
      <c r="J18" s="52">
        <v>409</v>
      </c>
      <c r="M18" s="6"/>
      <c r="N18" s="6"/>
      <c r="O18" s="6"/>
      <c r="P18" s="6"/>
      <c r="Q18" s="6"/>
      <c r="R18" s="6"/>
      <c r="S18" s="6"/>
      <c r="T18" s="6"/>
    </row>
    <row r="19" spans="1:20" ht="15">
      <c r="A19" s="7"/>
      <c r="B19" s="19" t="s">
        <v>25</v>
      </c>
      <c r="C19" s="6">
        <f t="shared" si="1"/>
        <v>2034</v>
      </c>
      <c r="D19" s="6">
        <v>60</v>
      </c>
      <c r="E19" s="6">
        <v>260</v>
      </c>
      <c r="F19" s="6">
        <v>204</v>
      </c>
      <c r="G19" s="6">
        <v>584</v>
      </c>
      <c r="H19" s="6">
        <v>335</v>
      </c>
      <c r="I19" s="6">
        <v>243</v>
      </c>
      <c r="J19" s="52">
        <v>348</v>
      </c>
      <c r="M19" s="6"/>
      <c r="N19" s="6"/>
      <c r="O19" s="6"/>
      <c r="P19" s="6"/>
      <c r="Q19" s="6"/>
      <c r="R19" s="6"/>
      <c r="S19" s="6"/>
      <c r="T19" s="6"/>
    </row>
    <row r="20" spans="1:20" ht="15">
      <c r="A20" s="7"/>
      <c r="B20" s="19" t="s">
        <v>0</v>
      </c>
      <c r="C20" s="6">
        <f t="shared" si="1"/>
        <v>8055</v>
      </c>
      <c r="D20" s="6">
        <v>278</v>
      </c>
      <c r="E20" s="6">
        <v>866</v>
      </c>
      <c r="F20" s="6">
        <v>709</v>
      </c>
      <c r="G20" s="6">
        <v>2401</v>
      </c>
      <c r="H20" s="6">
        <v>1213</v>
      </c>
      <c r="I20" s="6">
        <v>937</v>
      </c>
      <c r="J20" s="52">
        <v>1651</v>
      </c>
      <c r="M20" s="6"/>
      <c r="N20" s="6"/>
      <c r="O20" s="6"/>
      <c r="P20" s="6"/>
      <c r="Q20" s="6"/>
      <c r="R20" s="6"/>
      <c r="S20" s="6"/>
      <c r="T20" s="6"/>
    </row>
    <row r="21" spans="1:20" ht="15">
      <c r="A21" s="7"/>
      <c r="B21" s="19" t="s">
        <v>1</v>
      </c>
      <c r="C21" s="6">
        <f t="shared" si="1"/>
        <v>3461</v>
      </c>
      <c r="D21" s="6">
        <v>100</v>
      </c>
      <c r="E21" s="6">
        <v>358</v>
      </c>
      <c r="F21" s="6">
        <v>266</v>
      </c>
      <c r="G21" s="6">
        <v>1031</v>
      </c>
      <c r="H21" s="6">
        <v>509</v>
      </c>
      <c r="I21" s="6">
        <v>430</v>
      </c>
      <c r="J21" s="52">
        <v>767</v>
      </c>
      <c r="M21" s="6"/>
      <c r="N21" s="6"/>
      <c r="O21" s="6"/>
      <c r="P21" s="6"/>
      <c r="Q21" s="6"/>
      <c r="R21" s="6"/>
      <c r="S21" s="6"/>
      <c r="T21" s="6"/>
    </row>
    <row r="22" spans="1:20" ht="15">
      <c r="A22" s="7"/>
      <c r="B22" s="19" t="s">
        <v>2</v>
      </c>
      <c r="C22" s="6">
        <f t="shared" si="1"/>
        <v>833</v>
      </c>
      <c r="D22" s="6">
        <v>21</v>
      </c>
      <c r="E22" s="6">
        <v>78</v>
      </c>
      <c r="F22" s="6">
        <v>82</v>
      </c>
      <c r="G22" s="6">
        <v>225</v>
      </c>
      <c r="H22" s="6">
        <v>115</v>
      </c>
      <c r="I22" s="6">
        <v>129</v>
      </c>
      <c r="J22" s="52">
        <v>183</v>
      </c>
      <c r="M22" s="6"/>
      <c r="N22" s="6"/>
      <c r="O22" s="6"/>
      <c r="P22" s="6"/>
      <c r="Q22" s="6"/>
      <c r="R22" s="6"/>
      <c r="S22" s="6"/>
      <c r="T22" s="6"/>
    </row>
    <row r="23" spans="1:20" ht="15">
      <c r="A23" s="7"/>
      <c r="B23" s="19" t="s">
        <v>3</v>
      </c>
      <c r="C23" s="6">
        <f t="shared" si="1"/>
        <v>544</v>
      </c>
      <c r="D23" s="6">
        <v>28</v>
      </c>
      <c r="E23" s="6">
        <v>79</v>
      </c>
      <c r="F23" s="6">
        <v>48</v>
      </c>
      <c r="G23" s="6">
        <v>143</v>
      </c>
      <c r="H23" s="6">
        <v>82</v>
      </c>
      <c r="I23" s="6">
        <v>82</v>
      </c>
      <c r="J23" s="52">
        <v>82</v>
      </c>
      <c r="M23" s="6"/>
      <c r="N23" s="6"/>
      <c r="O23" s="6"/>
      <c r="P23" s="6"/>
      <c r="Q23" s="6"/>
      <c r="R23" s="6"/>
      <c r="S23" s="6"/>
      <c r="T23" s="6"/>
    </row>
    <row r="24" spans="1:20" ht="15">
      <c r="A24" s="7"/>
      <c r="B24" s="19" t="s">
        <v>4</v>
      </c>
      <c r="C24" s="6">
        <f t="shared" si="1"/>
        <v>123</v>
      </c>
      <c r="D24" s="6">
        <v>1</v>
      </c>
      <c r="E24" s="6">
        <v>11</v>
      </c>
      <c r="F24" s="6">
        <v>13</v>
      </c>
      <c r="G24" s="6">
        <v>49</v>
      </c>
      <c r="H24" s="6">
        <v>23</v>
      </c>
      <c r="I24" s="6">
        <v>21</v>
      </c>
      <c r="J24" s="52">
        <v>5</v>
      </c>
      <c r="M24" s="6"/>
      <c r="N24" s="6"/>
      <c r="O24" s="6"/>
      <c r="P24" s="6"/>
      <c r="Q24" s="6"/>
      <c r="R24" s="6"/>
      <c r="S24" s="6"/>
      <c r="T24" s="6"/>
    </row>
    <row r="25" spans="1:20" ht="15">
      <c r="A25" s="7"/>
      <c r="B25" s="19" t="s">
        <v>19</v>
      </c>
      <c r="C25" s="6">
        <f t="shared" si="1"/>
        <v>119</v>
      </c>
      <c r="D25" s="6">
        <v>0</v>
      </c>
      <c r="E25" s="6">
        <v>9</v>
      </c>
      <c r="F25" s="6">
        <v>11</v>
      </c>
      <c r="G25" s="6">
        <v>49</v>
      </c>
      <c r="H25" s="6">
        <v>24</v>
      </c>
      <c r="I25" s="6">
        <v>22</v>
      </c>
      <c r="J25" s="52">
        <v>4</v>
      </c>
      <c r="M25" s="6"/>
      <c r="N25" s="6"/>
      <c r="O25" s="6"/>
      <c r="P25" s="6"/>
      <c r="Q25" s="6"/>
      <c r="R25" s="6"/>
      <c r="S25" s="6"/>
      <c r="T25" s="6"/>
    </row>
    <row r="26" spans="1:10" ht="6.75" customHeight="1">
      <c r="A26" s="7"/>
      <c r="B26" s="19"/>
      <c r="C26" s="6"/>
      <c r="D26" s="6"/>
      <c r="E26" s="6"/>
      <c r="F26" s="39"/>
      <c r="G26" s="40"/>
      <c r="H26" s="40"/>
      <c r="I26" s="40"/>
      <c r="J26" s="51"/>
    </row>
    <row r="27" spans="1:10" ht="16.5" customHeight="1">
      <c r="A27" s="7"/>
      <c r="B27" s="70" t="s">
        <v>10</v>
      </c>
      <c r="C27" s="6">
        <f aca="true" t="shared" si="2" ref="C27:J27">SUM(C15:C25)</f>
        <v>39496</v>
      </c>
      <c r="D27" s="6">
        <f t="shared" si="2"/>
        <v>1634</v>
      </c>
      <c r="E27" s="6">
        <f t="shared" si="2"/>
        <v>5256</v>
      </c>
      <c r="F27" s="6">
        <f t="shared" si="2"/>
        <v>4008</v>
      </c>
      <c r="G27" s="6">
        <f t="shared" si="2"/>
        <v>12205</v>
      </c>
      <c r="H27" s="6">
        <f t="shared" si="2"/>
        <v>6335</v>
      </c>
      <c r="I27" s="6">
        <f t="shared" si="2"/>
        <v>4390</v>
      </c>
      <c r="J27" s="52">
        <f t="shared" si="2"/>
        <v>5668</v>
      </c>
    </row>
    <row r="28" spans="1:10" ht="16.5" customHeight="1">
      <c r="A28" s="7"/>
      <c r="B28" s="19" t="s">
        <v>11</v>
      </c>
      <c r="C28" s="6">
        <f aca="true" t="shared" si="3" ref="C28:J28">SUM(C20:C25)</f>
        <v>13135</v>
      </c>
      <c r="D28" s="6">
        <f t="shared" si="3"/>
        <v>428</v>
      </c>
      <c r="E28" s="6">
        <f t="shared" si="3"/>
        <v>1401</v>
      </c>
      <c r="F28" s="6">
        <f t="shared" si="3"/>
        <v>1129</v>
      </c>
      <c r="G28" s="6">
        <f t="shared" si="3"/>
        <v>3898</v>
      </c>
      <c r="H28" s="6">
        <f t="shared" si="3"/>
        <v>1966</v>
      </c>
      <c r="I28" s="6">
        <f t="shared" si="3"/>
        <v>1621</v>
      </c>
      <c r="J28" s="52">
        <f t="shared" si="3"/>
        <v>2692</v>
      </c>
    </row>
    <row r="29" spans="1:10" ht="16.5" customHeight="1">
      <c r="A29" s="7"/>
      <c r="B29" s="19" t="s">
        <v>12</v>
      </c>
      <c r="C29" s="6">
        <f aca="true" t="shared" si="4" ref="C29:J29">SUM(C21:C25)</f>
        <v>5080</v>
      </c>
      <c r="D29" s="6">
        <f t="shared" si="4"/>
        <v>150</v>
      </c>
      <c r="E29" s="6">
        <f t="shared" si="4"/>
        <v>535</v>
      </c>
      <c r="F29" s="6">
        <f t="shared" si="4"/>
        <v>420</v>
      </c>
      <c r="G29" s="6">
        <f t="shared" si="4"/>
        <v>1497</v>
      </c>
      <c r="H29" s="6">
        <f t="shared" si="4"/>
        <v>753</v>
      </c>
      <c r="I29" s="6">
        <f t="shared" si="4"/>
        <v>684</v>
      </c>
      <c r="J29" s="52">
        <f t="shared" si="4"/>
        <v>1041</v>
      </c>
    </row>
    <row r="30" spans="1:10" ht="16.5" customHeight="1">
      <c r="A30" s="7"/>
      <c r="B30" s="19" t="s">
        <v>13</v>
      </c>
      <c r="C30" s="6">
        <f aca="true" t="shared" si="5" ref="C30:J30">SUM(C22:C25)</f>
        <v>1619</v>
      </c>
      <c r="D30" s="6">
        <f t="shared" si="5"/>
        <v>50</v>
      </c>
      <c r="E30" s="6">
        <f t="shared" si="5"/>
        <v>177</v>
      </c>
      <c r="F30" s="6">
        <f t="shared" si="5"/>
        <v>154</v>
      </c>
      <c r="G30" s="6">
        <f t="shared" si="5"/>
        <v>466</v>
      </c>
      <c r="H30" s="6">
        <f t="shared" si="5"/>
        <v>244</v>
      </c>
      <c r="I30" s="6">
        <f t="shared" si="5"/>
        <v>254</v>
      </c>
      <c r="J30" s="52">
        <f t="shared" si="5"/>
        <v>274</v>
      </c>
    </row>
    <row r="31" spans="1:10" ht="16.5" customHeight="1">
      <c r="A31" s="7"/>
      <c r="B31" s="19" t="s">
        <v>14</v>
      </c>
      <c r="C31" s="6">
        <f aca="true" t="shared" si="6" ref="C31:J31">SUM(C23:C25)</f>
        <v>786</v>
      </c>
      <c r="D31" s="6">
        <f t="shared" si="6"/>
        <v>29</v>
      </c>
      <c r="E31" s="6">
        <f t="shared" si="6"/>
        <v>99</v>
      </c>
      <c r="F31" s="6">
        <f t="shared" si="6"/>
        <v>72</v>
      </c>
      <c r="G31" s="6">
        <f t="shared" si="6"/>
        <v>241</v>
      </c>
      <c r="H31" s="6">
        <f t="shared" si="6"/>
        <v>129</v>
      </c>
      <c r="I31" s="6">
        <f t="shared" si="6"/>
        <v>125</v>
      </c>
      <c r="J31" s="52">
        <f t="shared" si="6"/>
        <v>91</v>
      </c>
    </row>
    <row r="32" spans="1:10" ht="16.5" customHeight="1">
      <c r="A32" s="7"/>
      <c r="B32" s="19" t="s">
        <v>15</v>
      </c>
      <c r="C32" s="23">
        <f aca="true" t="shared" si="7" ref="C32:J32">SUM(C24:C25)</f>
        <v>242</v>
      </c>
      <c r="D32" s="6">
        <f t="shared" si="7"/>
        <v>1</v>
      </c>
      <c r="E32" s="6">
        <f t="shared" si="7"/>
        <v>20</v>
      </c>
      <c r="F32" s="6">
        <f t="shared" si="7"/>
        <v>24</v>
      </c>
      <c r="G32" s="6">
        <f t="shared" si="7"/>
        <v>98</v>
      </c>
      <c r="H32" s="6">
        <f t="shared" si="7"/>
        <v>47</v>
      </c>
      <c r="I32" s="6">
        <f t="shared" si="7"/>
        <v>43</v>
      </c>
      <c r="J32" s="52">
        <f t="shared" si="7"/>
        <v>9</v>
      </c>
    </row>
    <row r="33" spans="1:10" ht="6.75" customHeight="1">
      <c r="A33" s="7"/>
      <c r="B33" s="19"/>
      <c r="C33" s="6"/>
      <c r="D33" s="6"/>
      <c r="E33" s="6"/>
      <c r="F33" s="39"/>
      <c r="G33" s="40"/>
      <c r="H33" s="40"/>
      <c r="I33" s="40"/>
      <c r="J33" s="51"/>
    </row>
    <row r="34" spans="1:20" ht="15" customHeight="1">
      <c r="A34" s="7"/>
      <c r="B34" s="71" t="s">
        <v>26</v>
      </c>
      <c r="C34" s="6">
        <f>SUM(D34:J34)</f>
        <v>493544</v>
      </c>
      <c r="D34" s="6">
        <v>32067</v>
      </c>
      <c r="E34" s="6">
        <v>85934</v>
      </c>
      <c r="F34" s="39">
        <v>61885</v>
      </c>
      <c r="G34" s="89">
        <v>154980</v>
      </c>
      <c r="H34" s="89">
        <v>77104</v>
      </c>
      <c r="I34" s="89">
        <v>42923</v>
      </c>
      <c r="J34" s="114">
        <v>38651</v>
      </c>
      <c r="M34" s="6"/>
      <c r="N34" s="6"/>
      <c r="O34" s="6"/>
      <c r="P34" s="39"/>
      <c r="Q34" s="89"/>
      <c r="R34" s="89"/>
      <c r="S34" s="89"/>
      <c r="T34" s="89"/>
    </row>
    <row r="35" spans="1:20" ht="15">
      <c r="A35" s="7"/>
      <c r="B35" s="19" t="s">
        <v>27</v>
      </c>
      <c r="C35" s="23">
        <f>SUM(D35:J35)</f>
        <v>10009</v>
      </c>
      <c r="D35" s="6">
        <v>331</v>
      </c>
      <c r="E35" s="6">
        <v>1032</v>
      </c>
      <c r="F35" s="39">
        <v>819</v>
      </c>
      <c r="G35" s="89">
        <v>3009</v>
      </c>
      <c r="H35" s="89">
        <v>1468</v>
      </c>
      <c r="I35" s="89">
        <v>1197</v>
      </c>
      <c r="J35" s="114">
        <v>2153</v>
      </c>
      <c r="M35" s="6"/>
      <c r="N35" s="6"/>
      <c r="O35" s="6"/>
      <c r="P35" s="39"/>
      <c r="Q35" s="89"/>
      <c r="R35" s="89"/>
      <c r="S35" s="89"/>
      <c r="T35" s="89"/>
    </row>
    <row r="36" spans="1:20" ht="15">
      <c r="A36" s="7"/>
      <c r="B36" s="19" t="s">
        <v>28</v>
      </c>
      <c r="C36" s="23">
        <f>SUM(D36:J36)</f>
        <v>800</v>
      </c>
      <c r="D36" s="6">
        <v>19</v>
      </c>
      <c r="E36" s="6">
        <v>75</v>
      </c>
      <c r="F36" s="39">
        <v>80</v>
      </c>
      <c r="G36" s="89">
        <v>218</v>
      </c>
      <c r="H36" s="89">
        <v>111</v>
      </c>
      <c r="I36" s="89">
        <v>124</v>
      </c>
      <c r="J36" s="114">
        <v>173</v>
      </c>
      <c r="M36" s="6"/>
      <c r="N36" s="6"/>
      <c r="O36" s="6"/>
      <c r="P36" s="39"/>
      <c r="Q36" s="89"/>
      <c r="R36" s="89"/>
      <c r="S36" s="89"/>
      <c r="T36" s="89"/>
    </row>
    <row r="37" spans="2:20" ht="15">
      <c r="B37" s="21" t="s">
        <v>29</v>
      </c>
      <c r="C37" s="22">
        <f>SUM(D37:J37)</f>
        <v>781</v>
      </c>
      <c r="D37" s="111">
        <v>29</v>
      </c>
      <c r="E37" s="111">
        <v>97</v>
      </c>
      <c r="F37" s="115">
        <v>71</v>
      </c>
      <c r="G37" s="116">
        <v>240</v>
      </c>
      <c r="H37" s="116">
        <v>129</v>
      </c>
      <c r="I37" s="116">
        <v>124</v>
      </c>
      <c r="J37" s="117">
        <v>91</v>
      </c>
      <c r="M37" s="6"/>
      <c r="N37" s="6"/>
      <c r="O37" s="6"/>
      <c r="Q37" s="89"/>
      <c r="R37" s="89"/>
      <c r="S37" s="89"/>
      <c r="T37" s="89"/>
    </row>
    <row r="38" ht="6.75" customHeight="1"/>
    <row r="39" ht="15">
      <c r="B39" s="84" t="s">
        <v>203</v>
      </c>
    </row>
    <row r="40" ht="12.75">
      <c r="C40" s="53"/>
    </row>
  </sheetData>
  <sheetProtection/>
  <mergeCells count="2">
    <mergeCell ref="C5:J5"/>
    <mergeCell ref="C7:J7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&amp;CIII-1-22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V39"/>
  <sheetViews>
    <sheetView showGridLines="0" workbookViewId="0" topLeftCell="M1">
      <selection activeCell="M1" sqref="M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10" width="9.7109375" style="1" customWidth="1"/>
    <col min="11" max="11" width="2.140625" style="1" customWidth="1"/>
    <col min="12" max="12" width="20.7109375" style="1" customWidth="1"/>
    <col min="13" max="13" width="1.7109375" style="1" customWidth="1"/>
    <col min="14" max="14" width="15.7109375" style="1" customWidth="1"/>
    <col min="15" max="22" width="9.7109375" style="1" customWidth="1"/>
    <col min="23" max="23" width="2.140625" style="1" customWidth="1"/>
    <col min="24" max="16384" width="9.140625" style="1" customWidth="1"/>
  </cols>
  <sheetData>
    <row r="1" spans="1:18" ht="15" customHeight="1">
      <c r="A1" s="7"/>
      <c r="B1" s="7"/>
      <c r="C1" s="7"/>
      <c r="D1" s="7"/>
      <c r="E1" s="7"/>
      <c r="F1" s="7"/>
      <c r="M1" s="7"/>
      <c r="N1" s="7"/>
      <c r="O1" s="7"/>
      <c r="P1" s="7"/>
      <c r="Q1" s="7"/>
      <c r="R1" s="7"/>
    </row>
    <row r="2" spans="1:18" ht="15" customHeight="1">
      <c r="A2" s="7"/>
      <c r="B2" s="27" t="s">
        <v>116</v>
      </c>
      <c r="C2" s="27"/>
      <c r="D2" s="27"/>
      <c r="E2" s="27"/>
      <c r="F2" s="27"/>
      <c r="M2" s="7"/>
      <c r="N2" s="27" t="s">
        <v>137</v>
      </c>
      <c r="O2" s="27"/>
      <c r="P2" s="27"/>
      <c r="Q2" s="27"/>
      <c r="R2" s="27"/>
    </row>
    <row r="3" spans="1:18" ht="15" customHeight="1">
      <c r="A3" s="7"/>
      <c r="B3" s="27" t="s">
        <v>113</v>
      </c>
      <c r="C3" s="27"/>
      <c r="D3" s="27"/>
      <c r="E3" s="27"/>
      <c r="F3" s="27"/>
      <c r="M3" s="7"/>
      <c r="N3" s="27" t="s">
        <v>113</v>
      </c>
      <c r="O3" s="27"/>
      <c r="P3" s="27"/>
      <c r="Q3" s="27"/>
      <c r="R3" s="27"/>
    </row>
    <row r="4" spans="1:18" ht="15" customHeight="1">
      <c r="A4" s="7"/>
      <c r="B4" s="27"/>
      <c r="C4" s="27"/>
      <c r="D4" s="27"/>
      <c r="E4" s="27"/>
      <c r="F4" s="27"/>
      <c r="M4" s="7"/>
      <c r="N4" s="27"/>
      <c r="O4" s="27"/>
      <c r="P4" s="27"/>
      <c r="Q4" s="27"/>
      <c r="R4" s="27"/>
    </row>
    <row r="5" spans="1:22" ht="15" customHeight="1">
      <c r="A5" s="7"/>
      <c r="B5" s="38"/>
      <c r="C5" s="121" t="s">
        <v>101</v>
      </c>
      <c r="D5" s="122"/>
      <c r="E5" s="122"/>
      <c r="F5" s="122"/>
      <c r="G5" s="122"/>
      <c r="H5" s="122"/>
      <c r="I5" s="122"/>
      <c r="J5" s="123"/>
      <c r="M5" s="7"/>
      <c r="N5" s="38"/>
      <c r="O5" s="121" t="s">
        <v>101</v>
      </c>
      <c r="P5" s="122"/>
      <c r="Q5" s="122"/>
      <c r="R5" s="122"/>
      <c r="S5" s="122"/>
      <c r="T5" s="122"/>
      <c r="U5" s="122"/>
      <c r="V5" s="123"/>
    </row>
    <row r="6" spans="1:22" ht="43.5" customHeight="1">
      <c r="A6" s="7"/>
      <c r="B6" s="25" t="s">
        <v>5</v>
      </c>
      <c r="C6" s="44" t="s">
        <v>20</v>
      </c>
      <c r="D6" s="45">
        <v>2011</v>
      </c>
      <c r="E6" s="45">
        <v>2010</v>
      </c>
      <c r="F6" s="45">
        <v>2009</v>
      </c>
      <c r="G6" s="45" t="s">
        <v>98</v>
      </c>
      <c r="H6" s="45" t="s">
        <v>99</v>
      </c>
      <c r="I6" s="45" t="s">
        <v>100</v>
      </c>
      <c r="J6" s="59" t="s">
        <v>102</v>
      </c>
      <c r="M6" s="7"/>
      <c r="N6" s="25" t="s">
        <v>5</v>
      </c>
      <c r="O6" s="44" t="s">
        <v>20</v>
      </c>
      <c r="P6" s="45">
        <v>2011</v>
      </c>
      <c r="Q6" s="45">
        <v>2010</v>
      </c>
      <c r="R6" s="45">
        <v>2009</v>
      </c>
      <c r="S6" s="45" t="s">
        <v>98</v>
      </c>
      <c r="T6" s="45" t="s">
        <v>99</v>
      </c>
      <c r="U6" s="45" t="s">
        <v>100</v>
      </c>
      <c r="V6" s="59" t="s">
        <v>202</v>
      </c>
    </row>
    <row r="7" spans="1:22" ht="15" customHeight="1">
      <c r="A7" s="7"/>
      <c r="B7" s="26"/>
      <c r="C7" s="124" t="s">
        <v>16</v>
      </c>
      <c r="D7" s="125"/>
      <c r="E7" s="125"/>
      <c r="F7" s="125"/>
      <c r="G7" s="125"/>
      <c r="H7" s="125"/>
      <c r="I7" s="125"/>
      <c r="J7" s="126"/>
      <c r="M7" s="7"/>
      <c r="N7" s="26"/>
      <c r="O7" s="124" t="s">
        <v>117</v>
      </c>
      <c r="P7" s="125"/>
      <c r="Q7" s="125"/>
      <c r="R7" s="125"/>
      <c r="S7" s="125"/>
      <c r="T7" s="125"/>
      <c r="U7" s="125"/>
      <c r="V7" s="126"/>
    </row>
    <row r="8" spans="1:22" ht="6.75" customHeight="1">
      <c r="A8" s="7"/>
      <c r="B8" s="19"/>
      <c r="C8" s="6"/>
      <c r="D8" s="6"/>
      <c r="E8" s="6"/>
      <c r="F8" s="41"/>
      <c r="G8" s="42"/>
      <c r="H8" s="42"/>
      <c r="I8" s="42"/>
      <c r="J8" s="43"/>
      <c r="M8" s="7"/>
      <c r="N8" s="19"/>
      <c r="O8" s="6"/>
      <c r="P8" s="6"/>
      <c r="Q8" s="6"/>
      <c r="R8" s="41"/>
      <c r="S8" s="42"/>
      <c r="T8" s="42"/>
      <c r="U8" s="42"/>
      <c r="V8" s="43"/>
    </row>
    <row r="9" spans="1:22" ht="15">
      <c r="A9" s="7"/>
      <c r="B9" s="19" t="s">
        <v>20</v>
      </c>
      <c r="C9" s="6">
        <f>SUM(C11:C25)</f>
        <v>505134</v>
      </c>
      <c r="D9" s="6">
        <f>SUM(D11:D25)</f>
        <v>32446</v>
      </c>
      <c r="E9" s="6">
        <f aca="true" t="shared" si="0" ref="E9:J9">SUM(E11:E25)</f>
        <v>87138</v>
      </c>
      <c r="F9" s="6">
        <f t="shared" si="0"/>
        <v>62855</v>
      </c>
      <c r="G9" s="6">
        <f t="shared" si="0"/>
        <v>158447</v>
      </c>
      <c r="H9" s="6">
        <f t="shared" si="0"/>
        <v>78812</v>
      </c>
      <c r="I9" s="6">
        <f t="shared" si="0"/>
        <v>44368</v>
      </c>
      <c r="J9" s="52">
        <f t="shared" si="0"/>
        <v>41068</v>
      </c>
      <c r="M9" s="7"/>
      <c r="N9" s="19" t="s">
        <v>20</v>
      </c>
      <c r="O9" s="60">
        <f>C9/$C$9*100</f>
        <v>100</v>
      </c>
      <c r="P9" s="60">
        <f aca="true" t="shared" si="1" ref="P9:V9">D9/$C$9*100</f>
        <v>6.4232461089532675</v>
      </c>
      <c r="Q9" s="60">
        <f t="shared" si="1"/>
        <v>17.25047215194384</v>
      </c>
      <c r="R9" s="60">
        <f t="shared" si="1"/>
        <v>12.443232884739496</v>
      </c>
      <c r="S9" s="60">
        <f t="shared" si="1"/>
        <v>31.367320354598977</v>
      </c>
      <c r="T9" s="60">
        <f t="shared" si="1"/>
        <v>15.602196644850675</v>
      </c>
      <c r="U9" s="60">
        <f t="shared" si="1"/>
        <v>8.783411926340337</v>
      </c>
      <c r="V9" s="61">
        <f t="shared" si="1"/>
        <v>8.130119928573407</v>
      </c>
    </row>
    <row r="10" spans="1:22" ht="6.75" customHeight="1">
      <c r="A10" s="7"/>
      <c r="B10" s="19"/>
      <c r="C10" s="6"/>
      <c r="D10" s="6"/>
      <c r="E10" s="6"/>
      <c r="F10" s="39"/>
      <c r="G10" s="40"/>
      <c r="H10" s="40"/>
      <c r="I10" s="40"/>
      <c r="J10" s="51"/>
      <c r="M10" s="7"/>
      <c r="N10" s="19"/>
      <c r="O10" s="6"/>
      <c r="P10" s="6"/>
      <c r="Q10" s="6"/>
      <c r="R10" s="39"/>
      <c r="S10" s="40"/>
      <c r="T10" s="40"/>
      <c r="U10" s="40"/>
      <c r="V10" s="51"/>
    </row>
    <row r="11" spans="1:22" ht="15">
      <c r="A11" s="7"/>
      <c r="B11" s="19" t="s">
        <v>9</v>
      </c>
      <c r="C11" s="6">
        <f>SUM(D11:J11)</f>
        <v>222167</v>
      </c>
      <c r="D11" s="6">
        <v>16388</v>
      </c>
      <c r="E11" s="6">
        <v>40978</v>
      </c>
      <c r="F11" s="6">
        <v>28619</v>
      </c>
      <c r="G11" s="6">
        <v>67024</v>
      </c>
      <c r="H11" s="6">
        <v>33249</v>
      </c>
      <c r="I11" s="6">
        <v>18243</v>
      </c>
      <c r="J11" s="52">
        <v>17666</v>
      </c>
      <c r="M11" s="7"/>
      <c r="N11" s="19" t="s">
        <v>9</v>
      </c>
      <c r="O11" s="60">
        <f aca="true" t="shared" si="2" ref="O11:O25">C11/$C$9*100</f>
        <v>43.98179492966223</v>
      </c>
      <c r="P11" s="60">
        <f aca="true" t="shared" si="3" ref="P11:P25">D11/$C$9*100</f>
        <v>3.24428765436498</v>
      </c>
      <c r="Q11" s="60">
        <f aca="true" t="shared" si="4" ref="Q11:Q25">E11/$C$9*100</f>
        <v>8.112302874088856</v>
      </c>
      <c r="R11" s="60">
        <f aca="true" t="shared" si="5" ref="R11:R25">F11/$C$9*100</f>
        <v>5.665625358815681</v>
      </c>
      <c r="S11" s="60">
        <f aca="true" t="shared" si="6" ref="S11:S25">G11/$C$9*100</f>
        <v>13.268558441918382</v>
      </c>
      <c r="T11" s="60">
        <f aca="true" t="shared" si="7" ref="T11:T25">H11/$C$9*100</f>
        <v>6.582213828409887</v>
      </c>
      <c r="U11" s="60">
        <f aca="true" t="shared" si="8" ref="U11:U25">I11/$C$9*100</f>
        <v>3.6115169440188146</v>
      </c>
      <c r="V11" s="61">
        <f aca="true" t="shared" si="9" ref="V11:V25">J11/$C$9*100</f>
        <v>3.497289828045627</v>
      </c>
    </row>
    <row r="12" spans="1:22" ht="15">
      <c r="A12" s="7"/>
      <c r="B12" s="19">
        <v>2</v>
      </c>
      <c r="C12" s="6">
        <f aca="true" t="shared" si="10" ref="C12:C25">SUM(D12:J12)</f>
        <v>176214</v>
      </c>
      <c r="D12" s="6">
        <v>10901</v>
      </c>
      <c r="E12" s="6">
        <v>30300</v>
      </c>
      <c r="F12" s="6">
        <v>22459</v>
      </c>
      <c r="G12" s="6">
        <v>57373</v>
      </c>
      <c r="H12" s="6">
        <v>27966</v>
      </c>
      <c r="I12" s="6">
        <v>15085</v>
      </c>
      <c r="J12" s="52">
        <v>12130</v>
      </c>
      <c r="M12" s="7"/>
      <c r="N12" s="19">
        <v>2</v>
      </c>
      <c r="O12" s="60">
        <f t="shared" si="2"/>
        <v>34.88460487712172</v>
      </c>
      <c r="P12" s="60">
        <f t="shared" si="3"/>
        <v>2.1580412326234226</v>
      </c>
      <c r="Q12" s="60">
        <f t="shared" si="4"/>
        <v>5.998408343132714</v>
      </c>
      <c r="R12" s="60">
        <f t="shared" si="5"/>
        <v>4.44614696298408</v>
      </c>
      <c r="S12" s="60">
        <f t="shared" si="6"/>
        <v>11.35797629935819</v>
      </c>
      <c r="T12" s="60">
        <f t="shared" si="7"/>
        <v>5.536352730166649</v>
      </c>
      <c r="U12" s="60">
        <f t="shared" si="8"/>
        <v>2.9863362988830686</v>
      </c>
      <c r="V12" s="61">
        <f t="shared" si="9"/>
        <v>2.401343009973591</v>
      </c>
    </row>
    <row r="13" spans="1:22" ht="15">
      <c r="A13" s="7"/>
      <c r="B13" s="19">
        <v>3</v>
      </c>
      <c r="C13" s="6">
        <f t="shared" si="10"/>
        <v>46380</v>
      </c>
      <c r="D13" s="6">
        <v>2469</v>
      </c>
      <c r="E13" s="6">
        <v>7357</v>
      </c>
      <c r="F13" s="6">
        <v>5384</v>
      </c>
      <c r="G13" s="6">
        <v>15089</v>
      </c>
      <c r="H13" s="6">
        <v>7696</v>
      </c>
      <c r="I13" s="6">
        <v>4521</v>
      </c>
      <c r="J13" s="52">
        <v>3864</v>
      </c>
      <c r="M13" s="7"/>
      <c r="N13" s="19">
        <v>3</v>
      </c>
      <c r="O13" s="60">
        <f t="shared" si="2"/>
        <v>9.181722077706114</v>
      </c>
      <c r="P13" s="60">
        <f t="shared" si="3"/>
        <v>0.48878119469289333</v>
      </c>
      <c r="Q13" s="60">
        <f t="shared" si="4"/>
        <v>1.4564452204761509</v>
      </c>
      <c r="R13" s="60">
        <f t="shared" si="5"/>
        <v>1.0658557927203474</v>
      </c>
      <c r="S13" s="60">
        <f t="shared" si="6"/>
        <v>2.987128167971271</v>
      </c>
      <c r="T13" s="60">
        <f t="shared" si="7"/>
        <v>1.523556125701299</v>
      </c>
      <c r="U13" s="60">
        <f t="shared" si="8"/>
        <v>0.8950100369406929</v>
      </c>
      <c r="V13" s="61">
        <f t="shared" si="9"/>
        <v>0.7649455392034589</v>
      </c>
    </row>
    <row r="14" spans="1:22" ht="15">
      <c r="A14" s="7"/>
      <c r="B14" s="19">
        <v>4</v>
      </c>
      <c r="C14" s="6">
        <f t="shared" si="10"/>
        <v>20877</v>
      </c>
      <c r="D14" s="6">
        <v>1054</v>
      </c>
      <c r="E14" s="6">
        <v>3247</v>
      </c>
      <c r="F14" s="6">
        <v>2385</v>
      </c>
      <c r="G14" s="6">
        <v>6756</v>
      </c>
      <c r="H14" s="6">
        <v>3566</v>
      </c>
      <c r="I14" s="6">
        <v>2129</v>
      </c>
      <c r="J14" s="52">
        <v>1740</v>
      </c>
      <c r="M14" s="7"/>
      <c r="N14" s="19">
        <v>4</v>
      </c>
      <c r="O14" s="60">
        <f t="shared" si="2"/>
        <v>4.132962738600055</v>
      </c>
      <c r="P14" s="60">
        <f t="shared" si="3"/>
        <v>0.20865750474131617</v>
      </c>
      <c r="Q14" s="60">
        <f t="shared" si="4"/>
        <v>0.6427997323482482</v>
      </c>
      <c r="R14" s="60">
        <f t="shared" si="5"/>
        <v>0.47215194384064424</v>
      </c>
      <c r="S14" s="60">
        <f t="shared" si="6"/>
        <v>1.3374668899737496</v>
      </c>
      <c r="T14" s="60">
        <f t="shared" si="7"/>
        <v>0.7059512921323846</v>
      </c>
      <c r="U14" s="60">
        <f t="shared" si="8"/>
        <v>0.4214723221956946</v>
      </c>
      <c r="V14" s="61">
        <f t="shared" si="9"/>
        <v>0.3444630533680172</v>
      </c>
    </row>
    <row r="15" spans="1:22" ht="15">
      <c r="A15" s="7"/>
      <c r="B15" s="19" t="s">
        <v>21</v>
      </c>
      <c r="C15" s="6">
        <f t="shared" si="10"/>
        <v>10753</v>
      </c>
      <c r="D15" s="6">
        <v>539</v>
      </c>
      <c r="E15" s="6">
        <v>1635</v>
      </c>
      <c r="F15" s="6">
        <v>1265</v>
      </c>
      <c r="G15" s="6">
        <v>3443</v>
      </c>
      <c r="H15" s="6">
        <v>1832</v>
      </c>
      <c r="I15" s="6">
        <v>1046</v>
      </c>
      <c r="J15" s="52">
        <v>993</v>
      </c>
      <c r="M15" s="7"/>
      <c r="N15" s="19" t="s">
        <v>21</v>
      </c>
      <c r="O15" s="60">
        <f t="shared" si="2"/>
        <v>2.128742076359936</v>
      </c>
      <c r="P15" s="60">
        <f t="shared" si="3"/>
        <v>0.1067043596352651</v>
      </c>
      <c r="Q15" s="60">
        <f t="shared" si="4"/>
        <v>0.3236764898027058</v>
      </c>
      <c r="R15" s="60">
        <f t="shared" si="5"/>
        <v>0.2504285991439895</v>
      </c>
      <c r="S15" s="60">
        <f t="shared" si="6"/>
        <v>0.6816013176701627</v>
      </c>
      <c r="T15" s="60">
        <f t="shared" si="7"/>
        <v>0.362676042396671</v>
      </c>
      <c r="U15" s="60">
        <f t="shared" si="8"/>
        <v>0.20707376656491147</v>
      </c>
      <c r="V15" s="61">
        <f t="shared" si="9"/>
        <v>0.19658150114623052</v>
      </c>
    </row>
    <row r="16" spans="1:22" ht="15">
      <c r="A16" s="7"/>
      <c r="B16" s="19" t="s">
        <v>22</v>
      </c>
      <c r="C16" s="6">
        <f t="shared" si="10"/>
        <v>6617</v>
      </c>
      <c r="D16" s="6">
        <v>305</v>
      </c>
      <c r="E16" s="6">
        <v>974</v>
      </c>
      <c r="F16" s="6">
        <v>702</v>
      </c>
      <c r="G16" s="6">
        <v>2137</v>
      </c>
      <c r="H16" s="6">
        <v>1096</v>
      </c>
      <c r="I16" s="6">
        <v>693</v>
      </c>
      <c r="J16" s="52">
        <v>710</v>
      </c>
      <c r="M16" s="7"/>
      <c r="N16" s="19" t="s">
        <v>22</v>
      </c>
      <c r="O16" s="60">
        <f t="shared" si="2"/>
        <v>1.3099494391587183</v>
      </c>
      <c r="P16" s="60">
        <f t="shared" si="3"/>
        <v>0.0603800179754283</v>
      </c>
      <c r="Q16" s="60">
        <f t="shared" si="4"/>
        <v>0.1928201229772694</v>
      </c>
      <c r="R16" s="60">
        <f t="shared" si="5"/>
        <v>0.1389730249795104</v>
      </c>
      <c r="S16" s="60">
        <f t="shared" si="6"/>
        <v>0.4230560603720993</v>
      </c>
      <c r="T16" s="60">
        <f t="shared" si="7"/>
        <v>0.2169721301674407</v>
      </c>
      <c r="U16" s="60">
        <f t="shared" si="8"/>
        <v>0.13719131953105512</v>
      </c>
      <c r="V16" s="61">
        <f t="shared" si="9"/>
        <v>0.14055676315591506</v>
      </c>
    </row>
    <row r="17" spans="1:22" ht="15">
      <c r="A17" s="7"/>
      <c r="B17" s="19" t="s">
        <v>23</v>
      </c>
      <c r="C17" s="6">
        <f t="shared" si="10"/>
        <v>4142</v>
      </c>
      <c r="D17" s="6">
        <v>178</v>
      </c>
      <c r="E17" s="6">
        <v>620</v>
      </c>
      <c r="F17" s="6">
        <v>411</v>
      </c>
      <c r="G17" s="6">
        <v>1300</v>
      </c>
      <c r="H17" s="6">
        <v>690</v>
      </c>
      <c r="I17" s="6">
        <v>427</v>
      </c>
      <c r="J17" s="52">
        <v>516</v>
      </c>
      <c r="M17" s="7"/>
      <c r="N17" s="19" t="s">
        <v>23</v>
      </c>
      <c r="O17" s="60">
        <f t="shared" si="2"/>
        <v>0.8199804408335214</v>
      </c>
      <c r="P17" s="60">
        <f t="shared" si="3"/>
        <v>0.03523817442500406</v>
      </c>
      <c r="Q17" s="60">
        <f t="shared" si="4"/>
        <v>0.12273970867136244</v>
      </c>
      <c r="R17" s="60">
        <f t="shared" si="5"/>
        <v>0.08136454881279026</v>
      </c>
      <c r="S17" s="60">
        <f t="shared" si="6"/>
        <v>0.25735745366575996</v>
      </c>
      <c r="T17" s="60">
        <f t="shared" si="7"/>
        <v>0.13659741771490339</v>
      </c>
      <c r="U17" s="60">
        <f t="shared" si="8"/>
        <v>0.08453202516559963</v>
      </c>
      <c r="V17" s="61">
        <f t="shared" si="9"/>
        <v>0.10215111237810166</v>
      </c>
    </row>
    <row r="18" spans="1:22" ht="15">
      <c r="A18" s="7"/>
      <c r="B18" s="19" t="s">
        <v>24</v>
      </c>
      <c r="C18" s="6">
        <f t="shared" si="10"/>
        <v>2815</v>
      </c>
      <c r="D18" s="6">
        <v>124</v>
      </c>
      <c r="E18" s="6">
        <v>366</v>
      </c>
      <c r="F18" s="6">
        <v>297</v>
      </c>
      <c r="G18" s="6">
        <v>843</v>
      </c>
      <c r="H18" s="6">
        <v>416</v>
      </c>
      <c r="I18" s="6">
        <v>360</v>
      </c>
      <c r="J18" s="52">
        <v>409</v>
      </c>
      <c r="M18" s="7"/>
      <c r="N18" s="19" t="s">
        <v>24</v>
      </c>
      <c r="O18" s="60">
        <f t="shared" si="2"/>
        <v>0.5572778708223957</v>
      </c>
      <c r="P18" s="60">
        <f t="shared" si="3"/>
        <v>0.024547941734272487</v>
      </c>
      <c r="Q18" s="60">
        <f t="shared" si="4"/>
        <v>0.07245602157051396</v>
      </c>
      <c r="R18" s="60">
        <f t="shared" si="5"/>
        <v>0.05879627979902362</v>
      </c>
      <c r="S18" s="60">
        <f t="shared" si="6"/>
        <v>0.16688641033864282</v>
      </c>
      <c r="T18" s="60">
        <f t="shared" si="7"/>
        <v>0.08235438517304319</v>
      </c>
      <c r="U18" s="60">
        <f t="shared" si="8"/>
        <v>0.07126821793821045</v>
      </c>
      <c r="V18" s="61">
        <f t="shared" si="9"/>
        <v>0.0809686142686891</v>
      </c>
    </row>
    <row r="19" spans="1:22" ht="15">
      <c r="A19" s="7"/>
      <c r="B19" s="19" t="s">
        <v>25</v>
      </c>
      <c r="C19" s="6">
        <f t="shared" si="10"/>
        <v>2034</v>
      </c>
      <c r="D19" s="6">
        <v>60</v>
      </c>
      <c r="E19" s="6">
        <v>260</v>
      </c>
      <c r="F19" s="6">
        <v>204</v>
      </c>
      <c r="G19" s="6">
        <v>584</v>
      </c>
      <c r="H19" s="6">
        <v>335</v>
      </c>
      <c r="I19" s="6">
        <v>243</v>
      </c>
      <c r="J19" s="52">
        <v>348</v>
      </c>
      <c r="M19" s="7"/>
      <c r="N19" s="19" t="s">
        <v>25</v>
      </c>
      <c r="O19" s="60">
        <f t="shared" si="2"/>
        <v>0.4026654313508891</v>
      </c>
      <c r="P19" s="60">
        <f t="shared" si="3"/>
        <v>0.011878036323035076</v>
      </c>
      <c r="Q19" s="60">
        <f t="shared" si="4"/>
        <v>0.05147149073315199</v>
      </c>
      <c r="R19" s="60">
        <f t="shared" si="5"/>
        <v>0.04038532349831926</v>
      </c>
      <c r="S19" s="60">
        <f t="shared" si="6"/>
        <v>0.1156128868775414</v>
      </c>
      <c r="T19" s="60">
        <f t="shared" si="7"/>
        <v>0.06631903613694584</v>
      </c>
      <c r="U19" s="60">
        <f t="shared" si="8"/>
        <v>0.048106047108292055</v>
      </c>
      <c r="V19" s="61">
        <f t="shared" si="9"/>
        <v>0.06889261067360344</v>
      </c>
    </row>
    <row r="20" spans="1:22" ht="15">
      <c r="A20" s="7"/>
      <c r="B20" s="19" t="s">
        <v>0</v>
      </c>
      <c r="C20" s="6">
        <f t="shared" si="10"/>
        <v>8055</v>
      </c>
      <c r="D20" s="6">
        <v>278</v>
      </c>
      <c r="E20" s="6">
        <v>866</v>
      </c>
      <c r="F20" s="6">
        <v>709</v>
      </c>
      <c r="G20" s="6">
        <v>2401</v>
      </c>
      <c r="H20" s="6">
        <v>1213</v>
      </c>
      <c r="I20" s="6">
        <v>937</v>
      </c>
      <c r="J20" s="52">
        <v>1651</v>
      </c>
      <c r="M20" s="7"/>
      <c r="N20" s="19" t="s">
        <v>0</v>
      </c>
      <c r="O20" s="60">
        <f t="shared" si="2"/>
        <v>1.594626376367459</v>
      </c>
      <c r="P20" s="60">
        <f t="shared" si="3"/>
        <v>0.05503490163006251</v>
      </c>
      <c r="Q20" s="60">
        <f t="shared" si="4"/>
        <v>0.17143965759580626</v>
      </c>
      <c r="R20" s="60">
        <f t="shared" si="5"/>
        <v>0.14035879588386446</v>
      </c>
      <c r="S20" s="60">
        <f t="shared" si="6"/>
        <v>0.47531942019345363</v>
      </c>
      <c r="T20" s="60">
        <f t="shared" si="7"/>
        <v>0.2401343009973591</v>
      </c>
      <c r="U20" s="60">
        <f t="shared" si="8"/>
        <v>0.18549533391139778</v>
      </c>
      <c r="V20" s="61">
        <f t="shared" si="9"/>
        <v>0.32684396615551514</v>
      </c>
    </row>
    <row r="21" spans="1:22" ht="15">
      <c r="A21" s="7"/>
      <c r="B21" s="19" t="s">
        <v>1</v>
      </c>
      <c r="C21" s="6">
        <f t="shared" si="10"/>
        <v>3461</v>
      </c>
      <c r="D21" s="6">
        <v>100</v>
      </c>
      <c r="E21" s="6">
        <v>358</v>
      </c>
      <c r="F21" s="6">
        <v>266</v>
      </c>
      <c r="G21" s="6">
        <v>1031</v>
      </c>
      <c r="H21" s="6">
        <v>509</v>
      </c>
      <c r="I21" s="6">
        <v>430</v>
      </c>
      <c r="J21" s="52">
        <v>767</v>
      </c>
      <c r="M21" s="7"/>
      <c r="N21" s="19" t="s">
        <v>1</v>
      </c>
      <c r="O21" s="60">
        <f t="shared" si="2"/>
        <v>0.6851647285670732</v>
      </c>
      <c r="P21" s="60">
        <f t="shared" si="3"/>
        <v>0.01979672720505846</v>
      </c>
      <c r="Q21" s="60">
        <f t="shared" si="4"/>
        <v>0.0708722833941093</v>
      </c>
      <c r="R21" s="60">
        <f t="shared" si="5"/>
        <v>0.0526592943654555</v>
      </c>
      <c r="S21" s="60">
        <f t="shared" si="6"/>
        <v>0.2041042574841527</v>
      </c>
      <c r="T21" s="60">
        <f t="shared" si="7"/>
        <v>0.10076534147374755</v>
      </c>
      <c r="U21" s="60">
        <f t="shared" si="8"/>
        <v>0.08512592698175138</v>
      </c>
      <c r="V21" s="61">
        <f t="shared" si="9"/>
        <v>0.1518408976627984</v>
      </c>
    </row>
    <row r="22" spans="1:22" ht="15">
      <c r="A22" s="7"/>
      <c r="B22" s="19" t="s">
        <v>2</v>
      </c>
      <c r="C22" s="6">
        <f t="shared" si="10"/>
        <v>833</v>
      </c>
      <c r="D22" s="6">
        <v>21</v>
      </c>
      <c r="E22" s="6">
        <v>78</v>
      </c>
      <c r="F22" s="6">
        <v>82</v>
      </c>
      <c r="G22" s="6">
        <v>225</v>
      </c>
      <c r="H22" s="6">
        <v>115</v>
      </c>
      <c r="I22" s="6">
        <v>129</v>
      </c>
      <c r="J22" s="52">
        <v>183</v>
      </c>
      <c r="M22" s="7"/>
      <c r="N22" s="19" t="s">
        <v>2</v>
      </c>
      <c r="O22" s="60">
        <f t="shared" si="2"/>
        <v>0.16490673761813696</v>
      </c>
      <c r="P22" s="60">
        <f t="shared" si="3"/>
        <v>0.004157312713062277</v>
      </c>
      <c r="Q22" s="60">
        <f t="shared" si="4"/>
        <v>0.015441447219945599</v>
      </c>
      <c r="R22" s="60">
        <f t="shared" si="5"/>
        <v>0.016233316308147935</v>
      </c>
      <c r="S22" s="60">
        <f t="shared" si="6"/>
        <v>0.044542636211381534</v>
      </c>
      <c r="T22" s="60">
        <f t="shared" si="7"/>
        <v>0.022766236285817226</v>
      </c>
      <c r="U22" s="60">
        <f t="shared" si="8"/>
        <v>0.025537778094525416</v>
      </c>
      <c r="V22" s="61">
        <f t="shared" si="9"/>
        <v>0.03622801078525698</v>
      </c>
    </row>
    <row r="23" spans="1:22" ht="15">
      <c r="A23" s="7"/>
      <c r="B23" s="19" t="s">
        <v>3</v>
      </c>
      <c r="C23" s="6">
        <f t="shared" si="10"/>
        <v>544</v>
      </c>
      <c r="D23" s="6">
        <v>28</v>
      </c>
      <c r="E23" s="6">
        <v>79</v>
      </c>
      <c r="F23" s="6">
        <v>48</v>
      </c>
      <c r="G23" s="6">
        <v>143</v>
      </c>
      <c r="H23" s="6">
        <v>82</v>
      </c>
      <c r="I23" s="6">
        <v>82</v>
      </c>
      <c r="J23" s="52">
        <v>82</v>
      </c>
      <c r="M23" s="7"/>
      <c r="N23" s="19" t="s">
        <v>3</v>
      </c>
      <c r="O23" s="60">
        <f t="shared" si="2"/>
        <v>0.10769419599551801</v>
      </c>
      <c r="P23" s="60">
        <f t="shared" si="3"/>
        <v>0.005543083617416369</v>
      </c>
      <c r="Q23" s="60">
        <f t="shared" si="4"/>
        <v>0.01563941449199618</v>
      </c>
      <c r="R23" s="60">
        <f t="shared" si="5"/>
        <v>0.00950242905842806</v>
      </c>
      <c r="S23" s="60">
        <f t="shared" si="6"/>
        <v>0.028309319903233595</v>
      </c>
      <c r="T23" s="60">
        <f t="shared" si="7"/>
        <v>0.016233316308147935</v>
      </c>
      <c r="U23" s="60">
        <f t="shared" si="8"/>
        <v>0.016233316308147935</v>
      </c>
      <c r="V23" s="61">
        <f t="shared" si="9"/>
        <v>0.016233316308147935</v>
      </c>
    </row>
    <row r="24" spans="1:22" ht="15">
      <c r="A24" s="7"/>
      <c r="B24" s="19" t="s">
        <v>4</v>
      </c>
      <c r="C24" s="6">
        <f t="shared" si="10"/>
        <v>123</v>
      </c>
      <c r="D24" s="6">
        <v>1</v>
      </c>
      <c r="E24" s="6">
        <v>11</v>
      </c>
      <c r="F24" s="6">
        <v>13</v>
      </c>
      <c r="G24" s="6">
        <v>49</v>
      </c>
      <c r="H24" s="6">
        <v>23</v>
      </c>
      <c r="I24" s="6">
        <v>21</v>
      </c>
      <c r="J24" s="52">
        <v>5</v>
      </c>
      <c r="M24" s="7"/>
      <c r="N24" s="19" t="s">
        <v>4</v>
      </c>
      <c r="O24" s="60">
        <f t="shared" si="2"/>
        <v>0.024349974462221907</v>
      </c>
      <c r="P24" s="60">
        <f t="shared" si="3"/>
        <v>0.0001979672720505846</v>
      </c>
      <c r="Q24" s="60">
        <f t="shared" si="4"/>
        <v>0.0021776399925564306</v>
      </c>
      <c r="R24" s="60">
        <f t="shared" si="5"/>
        <v>0.0025735745366575998</v>
      </c>
      <c r="S24" s="60">
        <f t="shared" si="6"/>
        <v>0.009700396330478644</v>
      </c>
      <c r="T24" s="60">
        <f t="shared" si="7"/>
        <v>0.004553247257163446</v>
      </c>
      <c r="U24" s="60">
        <f t="shared" si="8"/>
        <v>0.004157312713062277</v>
      </c>
      <c r="V24" s="61">
        <f t="shared" si="9"/>
        <v>0.000989836360252923</v>
      </c>
    </row>
    <row r="25" spans="1:22" ht="15">
      <c r="A25" s="7"/>
      <c r="B25" s="19" t="s">
        <v>19</v>
      </c>
      <c r="C25" s="6">
        <f t="shared" si="10"/>
        <v>119</v>
      </c>
      <c r="D25" s="6">
        <v>0</v>
      </c>
      <c r="E25" s="6">
        <v>9</v>
      </c>
      <c r="F25" s="6">
        <v>11</v>
      </c>
      <c r="G25" s="6">
        <v>49</v>
      </c>
      <c r="H25" s="6">
        <v>24</v>
      </c>
      <c r="I25" s="6">
        <v>22</v>
      </c>
      <c r="J25" s="52">
        <v>4</v>
      </c>
      <c r="M25" s="7"/>
      <c r="N25" s="19" t="s">
        <v>19</v>
      </c>
      <c r="O25" s="60">
        <f t="shared" si="2"/>
        <v>0.023558105374019568</v>
      </c>
      <c r="P25" s="60">
        <f t="shared" si="3"/>
        <v>0</v>
      </c>
      <c r="Q25" s="60">
        <f t="shared" si="4"/>
        <v>0.0017817054484552614</v>
      </c>
      <c r="R25" s="60">
        <f t="shared" si="5"/>
        <v>0.0021776399925564306</v>
      </c>
      <c r="S25" s="60">
        <f t="shared" si="6"/>
        <v>0.009700396330478644</v>
      </c>
      <c r="T25" s="60">
        <f t="shared" si="7"/>
        <v>0.00475121452921403</v>
      </c>
      <c r="U25" s="60">
        <f t="shared" si="8"/>
        <v>0.004355279985112861</v>
      </c>
      <c r="V25" s="61">
        <f t="shared" si="9"/>
        <v>0.0007918690882023384</v>
      </c>
    </row>
    <row r="26" spans="1:22" ht="6.75" customHeight="1">
      <c r="A26" s="7"/>
      <c r="B26" s="19"/>
      <c r="C26" s="6"/>
      <c r="D26" s="6"/>
      <c r="E26" s="6"/>
      <c r="F26" s="39"/>
      <c r="G26" s="40"/>
      <c r="H26" s="40"/>
      <c r="I26" s="40"/>
      <c r="J26" s="51"/>
      <c r="M26" s="7"/>
      <c r="N26" s="19"/>
      <c r="O26" s="6"/>
      <c r="P26" s="6"/>
      <c r="Q26" s="6"/>
      <c r="R26" s="39"/>
      <c r="S26" s="40"/>
      <c r="T26" s="40"/>
      <c r="U26" s="40"/>
      <c r="V26" s="51"/>
    </row>
    <row r="27" spans="1:22" ht="16.5" customHeight="1">
      <c r="A27" s="7"/>
      <c r="B27" s="70" t="s">
        <v>10</v>
      </c>
      <c r="C27" s="6">
        <f aca="true" t="shared" si="11" ref="C27:J27">SUM(C15:C25)</f>
        <v>39496</v>
      </c>
      <c r="D27" s="6">
        <f t="shared" si="11"/>
        <v>1634</v>
      </c>
      <c r="E27" s="6">
        <f t="shared" si="11"/>
        <v>5256</v>
      </c>
      <c r="F27" s="6">
        <f t="shared" si="11"/>
        <v>4008</v>
      </c>
      <c r="G27" s="6">
        <f t="shared" si="11"/>
        <v>12205</v>
      </c>
      <c r="H27" s="6">
        <f t="shared" si="11"/>
        <v>6335</v>
      </c>
      <c r="I27" s="6">
        <f t="shared" si="11"/>
        <v>4390</v>
      </c>
      <c r="J27" s="52">
        <f t="shared" si="11"/>
        <v>5668</v>
      </c>
      <c r="M27" s="7"/>
      <c r="N27" s="70" t="s">
        <v>10</v>
      </c>
      <c r="O27" s="60">
        <f aca="true" t="shared" si="12" ref="O27:O32">C27/$C$9*100</f>
        <v>7.81891537690989</v>
      </c>
      <c r="P27" s="60">
        <f aca="true" t="shared" si="13" ref="P27:P32">D27/$C$9*100</f>
        <v>0.32347852253065523</v>
      </c>
      <c r="Q27" s="60">
        <f aca="true" t="shared" si="14" ref="Q27:Q32">E27/$C$9*100</f>
        <v>1.0405159818978726</v>
      </c>
      <c r="R27" s="60">
        <f aca="true" t="shared" si="15" ref="R27:R32">F27/$C$9*100</f>
        <v>0.793452826378743</v>
      </c>
      <c r="S27" s="60">
        <f aca="true" t="shared" si="16" ref="S27:S32">G27/$C$9*100</f>
        <v>2.4161905553773853</v>
      </c>
      <c r="T27" s="60">
        <f aca="true" t="shared" si="17" ref="T27:T32">H27/$C$9*100</f>
        <v>1.2541226684404534</v>
      </c>
      <c r="U27" s="60">
        <f aca="true" t="shared" si="18" ref="U27:U32">I27/$C$9*100</f>
        <v>0.8690763243020663</v>
      </c>
      <c r="V27" s="61">
        <f aca="true" t="shared" si="19" ref="V27:V32">J27/$C$9*100</f>
        <v>1.1220784979827136</v>
      </c>
    </row>
    <row r="28" spans="1:22" ht="16.5" customHeight="1">
      <c r="A28" s="7"/>
      <c r="B28" s="19" t="s">
        <v>11</v>
      </c>
      <c r="C28" s="6">
        <f aca="true" t="shared" si="20" ref="C28:J28">SUM(C20:C25)</f>
        <v>13135</v>
      </c>
      <c r="D28" s="6">
        <f t="shared" si="20"/>
        <v>428</v>
      </c>
      <c r="E28" s="6">
        <f t="shared" si="20"/>
        <v>1401</v>
      </c>
      <c r="F28" s="6">
        <f t="shared" si="20"/>
        <v>1129</v>
      </c>
      <c r="G28" s="6">
        <f t="shared" si="20"/>
        <v>3898</v>
      </c>
      <c r="H28" s="6">
        <f t="shared" si="20"/>
        <v>1966</v>
      </c>
      <c r="I28" s="6">
        <f t="shared" si="20"/>
        <v>1621</v>
      </c>
      <c r="J28" s="52">
        <f t="shared" si="20"/>
        <v>2692</v>
      </c>
      <c r="M28" s="7"/>
      <c r="N28" s="19" t="s">
        <v>11</v>
      </c>
      <c r="O28" s="60">
        <f t="shared" si="12"/>
        <v>2.6003001183844288</v>
      </c>
      <c r="P28" s="60">
        <f t="shared" si="13"/>
        <v>0.0847299924376502</v>
      </c>
      <c r="Q28" s="60">
        <f t="shared" si="14"/>
        <v>0.277352148142869</v>
      </c>
      <c r="R28" s="60">
        <f t="shared" si="15"/>
        <v>0.22350505014511</v>
      </c>
      <c r="S28" s="60">
        <f t="shared" si="16"/>
        <v>0.7716764264531787</v>
      </c>
      <c r="T28" s="60">
        <f t="shared" si="17"/>
        <v>0.3892036568514493</v>
      </c>
      <c r="U28" s="60">
        <f t="shared" si="18"/>
        <v>0.32090494799399766</v>
      </c>
      <c r="V28" s="61">
        <f t="shared" si="19"/>
        <v>0.5329278963601737</v>
      </c>
    </row>
    <row r="29" spans="1:22" ht="16.5" customHeight="1">
      <c r="A29" s="7"/>
      <c r="B29" s="19" t="s">
        <v>12</v>
      </c>
      <c r="C29" s="6">
        <f aca="true" t="shared" si="21" ref="C29:J29">SUM(C21:C25)</f>
        <v>5080</v>
      </c>
      <c r="D29" s="6">
        <f t="shared" si="21"/>
        <v>150</v>
      </c>
      <c r="E29" s="6">
        <f t="shared" si="21"/>
        <v>535</v>
      </c>
      <c r="F29" s="6">
        <f t="shared" si="21"/>
        <v>420</v>
      </c>
      <c r="G29" s="6">
        <f t="shared" si="21"/>
        <v>1497</v>
      </c>
      <c r="H29" s="6">
        <f t="shared" si="21"/>
        <v>753</v>
      </c>
      <c r="I29" s="6">
        <f t="shared" si="21"/>
        <v>684</v>
      </c>
      <c r="J29" s="52">
        <f t="shared" si="21"/>
        <v>1041</v>
      </c>
      <c r="M29" s="7"/>
      <c r="N29" s="19" t="s">
        <v>12</v>
      </c>
      <c r="O29" s="60">
        <f t="shared" si="12"/>
        <v>1.0056737420169697</v>
      </c>
      <c r="P29" s="60">
        <f t="shared" si="13"/>
        <v>0.02969509080758769</v>
      </c>
      <c r="Q29" s="60">
        <f t="shared" si="14"/>
        <v>0.10591249054706275</v>
      </c>
      <c r="R29" s="60">
        <f t="shared" si="15"/>
        <v>0.08314625426124553</v>
      </c>
      <c r="S29" s="60">
        <f t="shared" si="16"/>
        <v>0.29635700625972516</v>
      </c>
      <c r="T29" s="60">
        <f t="shared" si="17"/>
        <v>0.1490693558540902</v>
      </c>
      <c r="U29" s="60">
        <f t="shared" si="18"/>
        <v>0.13540961408259986</v>
      </c>
      <c r="V29" s="61">
        <f t="shared" si="19"/>
        <v>0.20608393020465857</v>
      </c>
    </row>
    <row r="30" spans="1:22" ht="16.5" customHeight="1">
      <c r="A30" s="7"/>
      <c r="B30" s="19" t="s">
        <v>13</v>
      </c>
      <c r="C30" s="6">
        <f aca="true" t="shared" si="22" ref="C30:J30">SUM(C22:C25)</f>
        <v>1619</v>
      </c>
      <c r="D30" s="6">
        <f t="shared" si="22"/>
        <v>50</v>
      </c>
      <c r="E30" s="6">
        <f t="shared" si="22"/>
        <v>177</v>
      </c>
      <c r="F30" s="6">
        <f t="shared" si="22"/>
        <v>154</v>
      </c>
      <c r="G30" s="6">
        <f t="shared" si="22"/>
        <v>466</v>
      </c>
      <c r="H30" s="6">
        <f t="shared" si="22"/>
        <v>244</v>
      </c>
      <c r="I30" s="6">
        <f t="shared" si="22"/>
        <v>254</v>
      </c>
      <c r="J30" s="52">
        <f t="shared" si="22"/>
        <v>274</v>
      </c>
      <c r="M30" s="7"/>
      <c r="N30" s="19" t="s">
        <v>13</v>
      </c>
      <c r="O30" s="60">
        <f t="shared" si="12"/>
        <v>0.32050901344989646</v>
      </c>
      <c r="P30" s="60">
        <f t="shared" si="13"/>
        <v>0.00989836360252923</v>
      </c>
      <c r="Q30" s="60">
        <f t="shared" si="14"/>
        <v>0.03504020715295347</v>
      </c>
      <c r="R30" s="60">
        <f t="shared" si="15"/>
        <v>0.03048695989579003</v>
      </c>
      <c r="S30" s="60">
        <f t="shared" si="16"/>
        <v>0.09225274877557242</v>
      </c>
      <c r="T30" s="60">
        <f t="shared" si="17"/>
        <v>0.048304014380342646</v>
      </c>
      <c r="U30" s="60">
        <f t="shared" si="18"/>
        <v>0.05028368710084848</v>
      </c>
      <c r="V30" s="61">
        <f t="shared" si="19"/>
        <v>0.05424303254186018</v>
      </c>
    </row>
    <row r="31" spans="1:22" ht="16.5" customHeight="1">
      <c r="A31" s="7"/>
      <c r="B31" s="19" t="s">
        <v>14</v>
      </c>
      <c r="C31" s="6">
        <f aca="true" t="shared" si="23" ref="C31:J31">SUM(C23:C25)</f>
        <v>786</v>
      </c>
      <c r="D31" s="6">
        <f t="shared" si="23"/>
        <v>29</v>
      </c>
      <c r="E31" s="6">
        <f t="shared" si="23"/>
        <v>99</v>
      </c>
      <c r="F31" s="6">
        <f t="shared" si="23"/>
        <v>72</v>
      </c>
      <c r="G31" s="6">
        <f t="shared" si="23"/>
        <v>241</v>
      </c>
      <c r="H31" s="6">
        <f t="shared" si="23"/>
        <v>129</v>
      </c>
      <c r="I31" s="6">
        <f t="shared" si="23"/>
        <v>125</v>
      </c>
      <c r="J31" s="52">
        <f t="shared" si="23"/>
        <v>91</v>
      </c>
      <c r="M31" s="7"/>
      <c r="N31" s="19" t="s">
        <v>14</v>
      </c>
      <c r="O31" s="60">
        <f t="shared" si="12"/>
        <v>0.15560227583175948</v>
      </c>
      <c r="P31" s="60">
        <f t="shared" si="13"/>
        <v>0.005741050889466953</v>
      </c>
      <c r="Q31" s="60">
        <f t="shared" si="14"/>
        <v>0.019598759933007876</v>
      </c>
      <c r="R31" s="60">
        <f t="shared" si="15"/>
        <v>0.014253643587642091</v>
      </c>
      <c r="S31" s="60">
        <f t="shared" si="16"/>
        <v>0.04771011256419089</v>
      </c>
      <c r="T31" s="60">
        <f t="shared" si="17"/>
        <v>0.025537778094525416</v>
      </c>
      <c r="U31" s="60">
        <f t="shared" si="18"/>
        <v>0.024745909006323074</v>
      </c>
      <c r="V31" s="61">
        <f t="shared" si="19"/>
        <v>0.0180150217566032</v>
      </c>
    </row>
    <row r="32" spans="1:22" ht="16.5" customHeight="1">
      <c r="A32" s="7"/>
      <c r="B32" s="19" t="s">
        <v>15</v>
      </c>
      <c r="C32" s="23">
        <f aca="true" t="shared" si="24" ref="C32:J32">SUM(C24:C25)</f>
        <v>242</v>
      </c>
      <c r="D32" s="6">
        <f t="shared" si="24"/>
        <v>1</v>
      </c>
      <c r="E32" s="6">
        <f t="shared" si="24"/>
        <v>20</v>
      </c>
      <c r="F32" s="6">
        <f t="shared" si="24"/>
        <v>24</v>
      </c>
      <c r="G32" s="6">
        <f t="shared" si="24"/>
        <v>98</v>
      </c>
      <c r="H32" s="6">
        <f t="shared" si="24"/>
        <v>47</v>
      </c>
      <c r="I32" s="6">
        <f t="shared" si="24"/>
        <v>43</v>
      </c>
      <c r="J32" s="52">
        <f t="shared" si="24"/>
        <v>9</v>
      </c>
      <c r="M32" s="7"/>
      <c r="N32" s="19" t="s">
        <v>15</v>
      </c>
      <c r="O32" s="60">
        <f t="shared" si="12"/>
        <v>0.04790807983624147</v>
      </c>
      <c r="P32" s="60">
        <f t="shared" si="13"/>
        <v>0.0001979672720505846</v>
      </c>
      <c r="Q32" s="60">
        <f t="shared" si="14"/>
        <v>0.003959345441011692</v>
      </c>
      <c r="R32" s="60">
        <f t="shared" si="15"/>
        <v>0.00475121452921403</v>
      </c>
      <c r="S32" s="60">
        <f t="shared" si="16"/>
        <v>0.01940079266095729</v>
      </c>
      <c r="T32" s="60">
        <f t="shared" si="17"/>
        <v>0.009304461786377477</v>
      </c>
      <c r="U32" s="60">
        <f t="shared" si="18"/>
        <v>0.008512592698175139</v>
      </c>
      <c r="V32" s="61">
        <f t="shared" si="19"/>
        <v>0.0017817054484552614</v>
      </c>
    </row>
    <row r="33" spans="1:22" ht="6.75" customHeight="1">
      <c r="A33" s="7"/>
      <c r="B33" s="19"/>
      <c r="C33" s="6"/>
      <c r="D33" s="6"/>
      <c r="E33" s="6"/>
      <c r="F33" s="39"/>
      <c r="G33" s="40"/>
      <c r="H33" s="40"/>
      <c r="I33" s="40"/>
      <c r="J33" s="51"/>
      <c r="M33" s="7"/>
      <c r="N33" s="19"/>
      <c r="O33" s="6"/>
      <c r="P33" s="6"/>
      <c r="Q33" s="6"/>
      <c r="R33" s="39"/>
      <c r="S33" s="40"/>
      <c r="T33" s="40"/>
      <c r="U33" s="40"/>
      <c r="V33" s="51"/>
    </row>
    <row r="34" spans="1:22" ht="15" customHeight="1">
      <c r="A34" s="7"/>
      <c r="B34" s="71" t="s">
        <v>26</v>
      </c>
      <c r="C34" s="6">
        <f>SUM(D34:J34)</f>
        <v>493544</v>
      </c>
      <c r="D34" s="6">
        <v>32067</v>
      </c>
      <c r="E34" s="6">
        <v>85934</v>
      </c>
      <c r="F34" s="39">
        <v>61885</v>
      </c>
      <c r="G34" s="89">
        <v>154980</v>
      </c>
      <c r="H34" s="89">
        <v>77104</v>
      </c>
      <c r="I34" s="89">
        <v>42923</v>
      </c>
      <c r="J34" s="114">
        <v>38651</v>
      </c>
      <c r="M34" s="7"/>
      <c r="N34" s="71" t="s">
        <v>26</v>
      </c>
      <c r="O34" s="62">
        <f aca="true" t="shared" si="25" ref="O34:V37">C34/$C$9*100</f>
        <v>97.70555931693372</v>
      </c>
      <c r="P34" s="60">
        <f t="shared" si="25"/>
        <v>6.348216512846096</v>
      </c>
      <c r="Q34" s="60">
        <f t="shared" si="25"/>
        <v>17.012119556394936</v>
      </c>
      <c r="R34" s="60">
        <f t="shared" si="25"/>
        <v>12.251204630850427</v>
      </c>
      <c r="S34" s="60">
        <f t="shared" si="25"/>
        <v>30.6809678223996</v>
      </c>
      <c r="T34" s="60">
        <f t="shared" si="25"/>
        <v>15.264068544188275</v>
      </c>
      <c r="U34" s="60">
        <f t="shared" si="25"/>
        <v>8.497349218227242</v>
      </c>
      <c r="V34" s="61">
        <f t="shared" si="25"/>
        <v>7.651633032027146</v>
      </c>
    </row>
    <row r="35" spans="1:22" ht="15">
      <c r="A35" s="7"/>
      <c r="B35" s="19" t="s">
        <v>27</v>
      </c>
      <c r="C35" s="23">
        <f>SUM(D35:J35)</f>
        <v>10009</v>
      </c>
      <c r="D35" s="6">
        <v>331</v>
      </c>
      <c r="E35" s="6">
        <v>1032</v>
      </c>
      <c r="F35" s="39">
        <v>819</v>
      </c>
      <c r="G35" s="89">
        <v>3009</v>
      </c>
      <c r="H35" s="89">
        <v>1468</v>
      </c>
      <c r="I35" s="89">
        <v>1197</v>
      </c>
      <c r="J35" s="114">
        <v>2153</v>
      </c>
      <c r="M35" s="7"/>
      <c r="N35" s="19" t="s">
        <v>27</v>
      </c>
      <c r="O35" s="62">
        <f t="shared" si="25"/>
        <v>1.9814544259543012</v>
      </c>
      <c r="P35" s="60">
        <f t="shared" si="25"/>
        <v>0.0655271670487435</v>
      </c>
      <c r="Q35" s="60">
        <f t="shared" si="25"/>
        <v>0.20430222475620333</v>
      </c>
      <c r="R35" s="60">
        <f t="shared" si="25"/>
        <v>0.16213519580942878</v>
      </c>
      <c r="S35" s="60">
        <f t="shared" si="25"/>
        <v>0.5956835216002091</v>
      </c>
      <c r="T35" s="60">
        <f t="shared" si="25"/>
        <v>0.2906159553702582</v>
      </c>
      <c r="U35" s="60">
        <f t="shared" si="25"/>
        <v>0.23696682464454977</v>
      </c>
      <c r="V35" s="61">
        <f t="shared" si="25"/>
        <v>0.42622353672490865</v>
      </c>
    </row>
    <row r="36" spans="1:22" ht="15">
      <c r="A36" s="7"/>
      <c r="B36" s="19" t="s">
        <v>28</v>
      </c>
      <c r="C36" s="23">
        <f>SUM(D36:J36)</f>
        <v>800</v>
      </c>
      <c r="D36" s="6">
        <v>19</v>
      </c>
      <c r="E36" s="6">
        <v>75</v>
      </c>
      <c r="F36" s="39">
        <v>80</v>
      </c>
      <c r="G36" s="89">
        <v>218</v>
      </c>
      <c r="H36" s="89">
        <v>111</v>
      </c>
      <c r="I36" s="89">
        <v>124</v>
      </c>
      <c r="J36" s="114">
        <v>173</v>
      </c>
      <c r="M36" s="7"/>
      <c r="N36" s="19" t="s">
        <v>28</v>
      </c>
      <c r="O36" s="62">
        <f t="shared" si="25"/>
        <v>0.15837381764046768</v>
      </c>
      <c r="P36" s="60">
        <f t="shared" si="25"/>
        <v>0.003761378168961107</v>
      </c>
      <c r="Q36" s="60">
        <f t="shared" si="25"/>
        <v>0.014847545403793846</v>
      </c>
      <c r="R36" s="60">
        <f t="shared" si="25"/>
        <v>0.015837381764046768</v>
      </c>
      <c r="S36" s="60">
        <f t="shared" si="25"/>
        <v>0.04315686530702744</v>
      </c>
      <c r="T36" s="60">
        <f t="shared" si="25"/>
        <v>0.02197436719761489</v>
      </c>
      <c r="U36" s="60">
        <f t="shared" si="25"/>
        <v>0.024547941734272487</v>
      </c>
      <c r="V36" s="61">
        <f t="shared" si="25"/>
        <v>0.03424833806475114</v>
      </c>
    </row>
    <row r="37" spans="2:22" ht="15">
      <c r="B37" s="21" t="s">
        <v>29</v>
      </c>
      <c r="C37" s="22">
        <f>SUM(D37:J37)</f>
        <v>781</v>
      </c>
      <c r="D37" s="111">
        <v>29</v>
      </c>
      <c r="E37" s="111">
        <v>97</v>
      </c>
      <c r="F37" s="115">
        <v>71</v>
      </c>
      <c r="G37" s="116">
        <v>240</v>
      </c>
      <c r="H37" s="116">
        <v>129</v>
      </c>
      <c r="I37" s="116">
        <v>124</v>
      </c>
      <c r="J37" s="117">
        <v>91</v>
      </c>
      <c r="N37" s="21" t="s">
        <v>29</v>
      </c>
      <c r="O37" s="63">
        <f t="shared" si="25"/>
        <v>0.15461243947150655</v>
      </c>
      <c r="P37" s="64">
        <f t="shared" si="25"/>
        <v>0.005741050889466953</v>
      </c>
      <c r="Q37" s="64">
        <f t="shared" si="25"/>
        <v>0.019202825388906705</v>
      </c>
      <c r="R37" s="64">
        <f t="shared" si="25"/>
        <v>0.014055676315591507</v>
      </c>
      <c r="S37" s="64">
        <f t="shared" si="25"/>
        <v>0.047512145292140304</v>
      </c>
      <c r="T37" s="64">
        <f t="shared" si="25"/>
        <v>0.025537778094525416</v>
      </c>
      <c r="U37" s="64">
        <f t="shared" si="25"/>
        <v>0.024547941734272487</v>
      </c>
      <c r="V37" s="65">
        <f t="shared" si="25"/>
        <v>0.0180150217566032</v>
      </c>
    </row>
    <row r="38" ht="6.75" customHeight="1"/>
    <row r="39" ht="15">
      <c r="N39" s="84" t="s">
        <v>203</v>
      </c>
    </row>
  </sheetData>
  <sheetProtection/>
  <mergeCells count="4">
    <mergeCell ref="C5:J5"/>
    <mergeCell ref="C7:J7"/>
    <mergeCell ref="O5:V5"/>
    <mergeCell ref="O7:V7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"/>
  <headerFooter>
    <oddFooter>&amp;CIII-1-23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8.421875" style="1" customWidth="1"/>
    <col min="3" max="8" width="10.7109375" style="1" customWidth="1"/>
    <col min="9" max="9" width="4.28125" style="1" customWidth="1"/>
    <col min="10" max="16384" width="9.140625" style="1" customWidth="1"/>
  </cols>
  <sheetData>
    <row r="1" spans="1:9" ht="15" customHeight="1">
      <c r="A1" s="7"/>
      <c r="B1" s="7"/>
      <c r="C1" s="7"/>
      <c r="D1" s="7"/>
      <c r="E1" s="7"/>
      <c r="F1" s="7"/>
      <c r="G1" s="7"/>
      <c r="H1" s="7"/>
      <c r="I1" s="7"/>
    </row>
    <row r="2" spans="1:9" ht="15" customHeight="1">
      <c r="A2" s="7"/>
      <c r="B2" s="27" t="s">
        <v>34</v>
      </c>
      <c r="C2" s="27"/>
      <c r="D2" s="27"/>
      <c r="E2" s="27"/>
      <c r="F2" s="27"/>
      <c r="G2" s="27"/>
      <c r="H2" s="27"/>
      <c r="I2" s="27"/>
    </row>
    <row r="3" spans="1:9" ht="15" customHeight="1">
      <c r="A3" s="7"/>
      <c r="B3" s="27" t="s">
        <v>141</v>
      </c>
      <c r="C3" s="27"/>
      <c r="D3" s="27"/>
      <c r="E3" s="27"/>
      <c r="F3" s="27"/>
      <c r="G3" s="27"/>
      <c r="H3" s="27"/>
      <c r="I3" s="27"/>
    </row>
    <row r="4" spans="1:9" ht="15" customHeight="1">
      <c r="A4" s="7"/>
      <c r="B4" s="27"/>
      <c r="C4" s="27"/>
      <c r="D4" s="27"/>
      <c r="E4" s="27"/>
      <c r="F4" s="27"/>
      <c r="G4" s="27"/>
      <c r="H4" s="27"/>
      <c r="I4" s="27"/>
    </row>
    <row r="5" spans="1:9" ht="15" customHeight="1">
      <c r="A5" s="7"/>
      <c r="B5" s="38"/>
      <c r="C5" s="121" t="s">
        <v>123</v>
      </c>
      <c r="D5" s="122"/>
      <c r="E5" s="122"/>
      <c r="F5" s="122"/>
      <c r="G5" s="122"/>
      <c r="H5" s="123"/>
      <c r="I5" s="7"/>
    </row>
    <row r="6" spans="1:9" ht="29.25" customHeight="1">
      <c r="A6" s="7"/>
      <c r="B6" s="25" t="s">
        <v>5</v>
      </c>
      <c r="C6" s="28" t="s">
        <v>20</v>
      </c>
      <c r="D6" s="29" t="s">
        <v>32</v>
      </c>
      <c r="E6" s="30" t="s">
        <v>33</v>
      </c>
      <c r="F6" s="28" t="s">
        <v>20</v>
      </c>
      <c r="G6" s="29" t="s">
        <v>32</v>
      </c>
      <c r="H6" s="31" t="s">
        <v>33</v>
      </c>
      <c r="I6" s="7"/>
    </row>
    <row r="7" spans="1:9" ht="15" customHeight="1">
      <c r="A7" s="7"/>
      <c r="B7" s="26"/>
      <c r="C7" s="32"/>
      <c r="D7" s="33" t="s">
        <v>16</v>
      </c>
      <c r="E7" s="34"/>
      <c r="F7" s="35"/>
      <c r="G7" s="36" t="s">
        <v>8</v>
      </c>
      <c r="H7" s="37"/>
      <c r="I7" s="7"/>
    </row>
    <row r="8" spans="1:9" ht="6.75" customHeight="1">
      <c r="A8" s="7"/>
      <c r="B8" s="19"/>
      <c r="C8" s="6"/>
      <c r="D8" s="6"/>
      <c r="E8" s="6"/>
      <c r="F8" s="2"/>
      <c r="G8" s="2"/>
      <c r="H8" s="3"/>
      <c r="I8" s="7"/>
    </row>
    <row r="9" spans="1:9" ht="15">
      <c r="A9" s="7"/>
      <c r="B9" s="19" t="s">
        <v>142</v>
      </c>
      <c r="C9" s="6">
        <f>SUM(C11:C25)</f>
        <v>505134</v>
      </c>
      <c r="D9" s="6">
        <f>SUM(D11:D25)</f>
        <v>499497</v>
      </c>
      <c r="E9" s="6">
        <f>SUM(E11:E25)</f>
        <v>5637</v>
      </c>
      <c r="F9" s="2">
        <f>C9/$C$9*100</f>
        <v>100</v>
      </c>
      <c r="G9" s="2">
        <f>D9/$C$9*100</f>
        <v>98.88405848745086</v>
      </c>
      <c r="H9" s="3">
        <f>E9/$C$9*100</f>
        <v>1.1159415125491452</v>
      </c>
      <c r="I9" s="7"/>
    </row>
    <row r="10" spans="1:11" ht="6.75" customHeight="1">
      <c r="A10" s="7"/>
      <c r="B10" s="19"/>
      <c r="C10" s="6"/>
      <c r="D10" s="6"/>
      <c r="E10" s="6"/>
      <c r="F10" s="2"/>
      <c r="G10" s="2"/>
      <c r="H10" s="3"/>
      <c r="I10" s="7"/>
      <c r="K10" s="40"/>
    </row>
    <row r="11" spans="1:11" ht="15">
      <c r="A11" s="7"/>
      <c r="B11" s="19" t="s">
        <v>9</v>
      </c>
      <c r="C11" s="6">
        <f aca="true" t="shared" si="0" ref="C11:C25">D11+E11</f>
        <v>222167</v>
      </c>
      <c r="D11" s="6">
        <v>220596</v>
      </c>
      <c r="E11" s="6">
        <v>1571</v>
      </c>
      <c r="F11" s="2">
        <f aca="true" t="shared" si="1" ref="F11:F25">C11/$C$9*100</f>
        <v>43.98179492966223</v>
      </c>
      <c r="G11" s="2">
        <f aca="true" t="shared" si="2" ref="G11:G25">D11/$C$9*100</f>
        <v>43.670788345270765</v>
      </c>
      <c r="H11" s="3">
        <f aca="true" t="shared" si="3" ref="H11:H25">E11/$C$9*100</f>
        <v>0.31100658439146844</v>
      </c>
      <c r="I11" s="7"/>
      <c r="K11" s="40"/>
    </row>
    <row r="12" spans="1:11" ht="15">
      <c r="A12" s="7"/>
      <c r="B12" s="19">
        <v>2</v>
      </c>
      <c r="C12" s="6">
        <f t="shared" si="0"/>
        <v>176214</v>
      </c>
      <c r="D12" s="6">
        <v>174887</v>
      </c>
      <c r="E12" s="6">
        <v>1327</v>
      </c>
      <c r="F12" s="2">
        <f t="shared" si="1"/>
        <v>34.88460487712172</v>
      </c>
      <c r="G12" s="2">
        <f t="shared" si="2"/>
        <v>34.62190230711059</v>
      </c>
      <c r="H12" s="3">
        <f t="shared" si="3"/>
        <v>0.26270257001112574</v>
      </c>
      <c r="I12" s="7"/>
      <c r="K12" s="40"/>
    </row>
    <row r="13" spans="1:11" ht="15">
      <c r="A13" s="7"/>
      <c r="B13" s="19">
        <v>3</v>
      </c>
      <c r="C13" s="6">
        <f t="shared" si="0"/>
        <v>46380</v>
      </c>
      <c r="D13" s="6">
        <v>45849</v>
      </c>
      <c r="E13" s="6">
        <v>531</v>
      </c>
      <c r="F13" s="2">
        <f t="shared" si="1"/>
        <v>9.181722077706114</v>
      </c>
      <c r="G13" s="2">
        <f t="shared" si="2"/>
        <v>9.076601456247253</v>
      </c>
      <c r="H13" s="3">
        <f t="shared" si="3"/>
        <v>0.1051206214588604</v>
      </c>
      <c r="I13" s="7"/>
      <c r="K13" s="40"/>
    </row>
    <row r="14" spans="1:11" ht="15">
      <c r="A14" s="7"/>
      <c r="B14" s="19">
        <v>4</v>
      </c>
      <c r="C14" s="6">
        <f t="shared" si="0"/>
        <v>20877</v>
      </c>
      <c r="D14" s="6">
        <v>20492</v>
      </c>
      <c r="E14" s="6">
        <v>385</v>
      </c>
      <c r="F14" s="2">
        <f t="shared" si="1"/>
        <v>4.132962738600055</v>
      </c>
      <c r="G14" s="2">
        <f t="shared" si="2"/>
        <v>4.05674533886058</v>
      </c>
      <c r="H14" s="3">
        <f t="shared" si="3"/>
        <v>0.07621739973947507</v>
      </c>
      <c r="I14" s="7"/>
      <c r="K14" s="40"/>
    </row>
    <row r="15" spans="1:11" ht="15">
      <c r="A15" s="7"/>
      <c r="B15" s="19" t="s">
        <v>143</v>
      </c>
      <c r="C15" s="6">
        <f t="shared" si="0"/>
        <v>10753</v>
      </c>
      <c r="D15" s="6">
        <v>10494</v>
      </c>
      <c r="E15" s="6">
        <v>259</v>
      </c>
      <c r="F15" s="2">
        <f t="shared" si="1"/>
        <v>2.128742076359936</v>
      </c>
      <c r="G15" s="2">
        <f t="shared" si="2"/>
        <v>2.077468552898835</v>
      </c>
      <c r="H15" s="3">
        <f t="shared" si="3"/>
        <v>0.051273523461101415</v>
      </c>
      <c r="I15" s="7"/>
      <c r="K15" s="40"/>
    </row>
    <row r="16" spans="1:11" ht="15">
      <c r="A16" s="7"/>
      <c r="B16" s="19" t="s">
        <v>144</v>
      </c>
      <c r="C16" s="6">
        <f t="shared" si="0"/>
        <v>6617</v>
      </c>
      <c r="D16" s="6">
        <v>6436</v>
      </c>
      <c r="E16" s="6">
        <v>181</v>
      </c>
      <c r="F16" s="2">
        <f t="shared" si="1"/>
        <v>1.3099494391587183</v>
      </c>
      <c r="G16" s="2">
        <f t="shared" si="2"/>
        <v>1.2741173629175624</v>
      </c>
      <c r="H16" s="3">
        <f t="shared" si="3"/>
        <v>0.035832076241155815</v>
      </c>
      <c r="I16" s="7"/>
      <c r="K16" s="40"/>
    </row>
    <row r="17" spans="1:11" ht="15">
      <c r="A17" s="7"/>
      <c r="B17" s="19" t="s">
        <v>145</v>
      </c>
      <c r="C17" s="6">
        <f t="shared" si="0"/>
        <v>4142</v>
      </c>
      <c r="D17" s="6">
        <v>4014</v>
      </c>
      <c r="E17" s="6">
        <v>128</v>
      </c>
      <c r="F17" s="2">
        <f t="shared" si="1"/>
        <v>0.8199804408335214</v>
      </c>
      <c r="G17" s="2">
        <f t="shared" si="2"/>
        <v>0.7946406300110466</v>
      </c>
      <c r="H17" s="3">
        <f t="shared" si="3"/>
        <v>0.02533981082247483</v>
      </c>
      <c r="I17" s="7"/>
      <c r="K17" s="40"/>
    </row>
    <row r="18" spans="1:11" ht="15">
      <c r="A18" s="7"/>
      <c r="B18" s="19" t="s">
        <v>146</v>
      </c>
      <c r="C18" s="6">
        <f t="shared" si="0"/>
        <v>2815</v>
      </c>
      <c r="D18" s="6">
        <v>2713</v>
      </c>
      <c r="E18" s="6">
        <v>102</v>
      </c>
      <c r="F18" s="2">
        <f t="shared" si="1"/>
        <v>0.5572778708223957</v>
      </c>
      <c r="G18" s="2">
        <f t="shared" si="2"/>
        <v>0.537085209073236</v>
      </c>
      <c r="H18" s="3">
        <f t="shared" si="3"/>
        <v>0.02019266174915963</v>
      </c>
      <c r="I18" s="7"/>
      <c r="K18" s="40"/>
    </row>
    <row r="19" spans="1:11" ht="15">
      <c r="A19" s="7"/>
      <c r="B19" s="19" t="s">
        <v>147</v>
      </c>
      <c r="C19" s="6">
        <f t="shared" si="0"/>
        <v>2034</v>
      </c>
      <c r="D19" s="6">
        <v>1946</v>
      </c>
      <c r="E19" s="6">
        <v>88</v>
      </c>
      <c r="F19" s="2">
        <f t="shared" si="1"/>
        <v>0.4026654313508891</v>
      </c>
      <c r="G19" s="2">
        <f t="shared" si="2"/>
        <v>0.38524431141043763</v>
      </c>
      <c r="H19" s="3">
        <f t="shared" si="3"/>
        <v>0.017421119940451445</v>
      </c>
      <c r="I19" s="7"/>
      <c r="K19" s="40"/>
    </row>
    <row r="20" spans="1:11" ht="15">
      <c r="A20" s="7"/>
      <c r="B20" s="19" t="s">
        <v>0</v>
      </c>
      <c r="C20" s="6">
        <f t="shared" si="0"/>
        <v>8055</v>
      </c>
      <c r="D20" s="6">
        <v>7709</v>
      </c>
      <c r="E20" s="6">
        <v>346</v>
      </c>
      <c r="F20" s="2">
        <f t="shared" si="1"/>
        <v>1.594626376367459</v>
      </c>
      <c r="G20" s="2">
        <f t="shared" si="2"/>
        <v>1.5261297002379568</v>
      </c>
      <c r="H20" s="3">
        <f t="shared" si="3"/>
        <v>0.06849667612950228</v>
      </c>
      <c r="I20" s="7"/>
      <c r="K20" s="40"/>
    </row>
    <row r="21" spans="1:11" ht="15">
      <c r="A21" s="7"/>
      <c r="B21" s="19" t="s">
        <v>1</v>
      </c>
      <c r="C21" s="6">
        <f t="shared" si="0"/>
        <v>3461</v>
      </c>
      <c r="D21" s="6">
        <v>3200</v>
      </c>
      <c r="E21" s="6">
        <v>261</v>
      </c>
      <c r="F21" s="2">
        <f t="shared" si="1"/>
        <v>0.6851647285670732</v>
      </c>
      <c r="G21" s="2">
        <f t="shared" si="2"/>
        <v>0.6334952705618707</v>
      </c>
      <c r="H21" s="3">
        <f t="shared" si="3"/>
        <v>0.051669458005202576</v>
      </c>
      <c r="I21" s="7"/>
      <c r="K21" s="40"/>
    </row>
    <row r="22" spans="1:11" ht="15">
      <c r="A22" s="7"/>
      <c r="B22" s="19" t="s">
        <v>2</v>
      </c>
      <c r="C22" s="6">
        <f t="shared" si="0"/>
        <v>833</v>
      </c>
      <c r="D22" s="6">
        <v>703</v>
      </c>
      <c r="E22" s="6">
        <v>130</v>
      </c>
      <c r="F22" s="2">
        <f t="shared" si="1"/>
        <v>0.16490673761813696</v>
      </c>
      <c r="G22" s="2">
        <f t="shared" si="2"/>
        <v>0.139170992251561</v>
      </c>
      <c r="H22" s="3">
        <f t="shared" si="3"/>
        <v>0.025735745366575996</v>
      </c>
      <c r="I22" s="7"/>
      <c r="K22" s="40"/>
    </row>
    <row r="23" spans="1:11" ht="15">
      <c r="A23" s="7"/>
      <c r="B23" s="19" t="s">
        <v>3</v>
      </c>
      <c r="C23" s="6">
        <f t="shared" si="0"/>
        <v>544</v>
      </c>
      <c r="D23" s="6">
        <v>359</v>
      </c>
      <c r="E23" s="6">
        <v>185</v>
      </c>
      <c r="F23" s="2">
        <f t="shared" si="1"/>
        <v>0.10769419599551801</v>
      </c>
      <c r="G23" s="2">
        <f t="shared" si="2"/>
        <v>0.07107025066615988</v>
      </c>
      <c r="H23" s="3">
        <f t="shared" si="3"/>
        <v>0.03662394532935815</v>
      </c>
      <c r="I23" s="7"/>
      <c r="K23" s="40"/>
    </row>
    <row r="24" spans="1:11" ht="15">
      <c r="A24" s="7"/>
      <c r="B24" s="19" t="s">
        <v>4</v>
      </c>
      <c r="C24" s="6">
        <f t="shared" si="0"/>
        <v>123</v>
      </c>
      <c r="D24" s="6">
        <v>57</v>
      </c>
      <c r="E24" s="6">
        <v>66</v>
      </c>
      <c r="F24" s="2">
        <f t="shared" si="1"/>
        <v>0.024349974462221907</v>
      </c>
      <c r="G24" s="2">
        <f t="shared" si="2"/>
        <v>0.011284134506883321</v>
      </c>
      <c r="H24" s="3">
        <f t="shared" si="3"/>
        <v>0.013065839955338584</v>
      </c>
      <c r="I24" s="7"/>
      <c r="K24" s="40"/>
    </row>
    <row r="25" spans="1:11" ht="15">
      <c r="A25" s="7"/>
      <c r="B25" s="19" t="s">
        <v>148</v>
      </c>
      <c r="C25" s="6">
        <f t="shared" si="0"/>
        <v>119</v>
      </c>
      <c r="D25" s="6">
        <v>42</v>
      </c>
      <c r="E25" s="6">
        <v>77</v>
      </c>
      <c r="F25" s="2">
        <f t="shared" si="1"/>
        <v>0.023558105374019568</v>
      </c>
      <c r="G25" s="2">
        <f t="shared" si="2"/>
        <v>0.008314625426124553</v>
      </c>
      <c r="H25" s="3">
        <f t="shared" si="3"/>
        <v>0.015243479947895015</v>
      </c>
      <c r="I25" s="7"/>
      <c r="K25" s="40"/>
    </row>
    <row r="26" spans="1:9" ht="6.75" customHeight="1">
      <c r="A26" s="7"/>
      <c r="B26" s="19"/>
      <c r="C26" s="6"/>
      <c r="D26" s="6"/>
      <c r="E26" s="6"/>
      <c r="F26" s="2"/>
      <c r="G26" s="2"/>
      <c r="H26" s="3"/>
      <c r="I26" s="7"/>
    </row>
    <row r="27" spans="1:9" ht="16.5" customHeight="1">
      <c r="A27" s="7"/>
      <c r="B27" s="70" t="s">
        <v>10</v>
      </c>
      <c r="C27" s="6">
        <f>SUM(C15:C25)</f>
        <v>39496</v>
      </c>
      <c r="D27" s="6">
        <f>SUM(D15:D25)</f>
        <v>37673</v>
      </c>
      <c r="E27" s="6">
        <f>SUM(E15:E25)</f>
        <v>1823</v>
      </c>
      <c r="F27" s="2">
        <f aca="true" t="shared" si="4" ref="F27:G32">C27/$C$9*100</f>
        <v>7.81891537690989</v>
      </c>
      <c r="G27" s="2">
        <f t="shared" si="4"/>
        <v>7.4580210399616735</v>
      </c>
      <c r="H27" s="3">
        <f aca="true" t="shared" si="5" ref="H27:H32">E27/$C$9*100</f>
        <v>0.36089433694821577</v>
      </c>
      <c r="I27" s="7"/>
    </row>
    <row r="28" spans="1:9" ht="16.5" customHeight="1">
      <c r="A28" s="7"/>
      <c r="B28" s="19" t="s">
        <v>11</v>
      </c>
      <c r="C28" s="6">
        <f>SUM(C20:C25)</f>
        <v>13135</v>
      </c>
      <c r="D28" s="6">
        <f>SUM(D20:D25)</f>
        <v>12070</v>
      </c>
      <c r="E28" s="6">
        <f>SUM(E20:E25)</f>
        <v>1065</v>
      </c>
      <c r="F28" s="2">
        <f t="shared" si="4"/>
        <v>2.6003001183844288</v>
      </c>
      <c r="G28" s="2">
        <f t="shared" si="4"/>
        <v>2.389464973650556</v>
      </c>
      <c r="H28" s="3">
        <f t="shared" si="5"/>
        <v>0.2108351447338726</v>
      </c>
      <c r="I28" s="7"/>
    </row>
    <row r="29" spans="1:9" ht="16.5" customHeight="1">
      <c r="A29" s="7"/>
      <c r="B29" s="19" t="s">
        <v>12</v>
      </c>
      <c r="C29" s="6">
        <f>SUM(C21:C25)</f>
        <v>5080</v>
      </c>
      <c r="D29" s="6">
        <f>SUM(D21:D25)</f>
        <v>4361</v>
      </c>
      <c r="E29" s="6">
        <f>SUM(E21:E25)</f>
        <v>719</v>
      </c>
      <c r="F29" s="2">
        <f t="shared" si="4"/>
        <v>1.0056737420169697</v>
      </c>
      <c r="G29" s="2">
        <f t="shared" si="4"/>
        <v>0.8633352734125995</v>
      </c>
      <c r="H29" s="3">
        <f t="shared" si="5"/>
        <v>0.14233846860437033</v>
      </c>
      <c r="I29" s="7"/>
    </row>
    <row r="30" spans="1:9" ht="16.5" customHeight="1">
      <c r="A30" s="7"/>
      <c r="B30" s="19" t="s">
        <v>13</v>
      </c>
      <c r="C30" s="6">
        <f>SUM(C22:C25)</f>
        <v>1619</v>
      </c>
      <c r="D30" s="6">
        <f>SUM(D22:D25)</f>
        <v>1161</v>
      </c>
      <c r="E30" s="6">
        <f>SUM(E22:E25)</f>
        <v>458</v>
      </c>
      <c r="F30" s="2">
        <f t="shared" si="4"/>
        <v>0.32050901344989646</v>
      </c>
      <c r="G30" s="2">
        <f t="shared" si="4"/>
        <v>0.22984000285072873</v>
      </c>
      <c r="H30" s="3">
        <f t="shared" si="5"/>
        <v>0.09066901059916775</v>
      </c>
      <c r="I30" s="7"/>
    </row>
    <row r="31" spans="1:9" ht="16.5" customHeight="1">
      <c r="A31" s="7"/>
      <c r="B31" s="19" t="s">
        <v>14</v>
      </c>
      <c r="C31" s="6">
        <f>SUM(C23:C25)</f>
        <v>786</v>
      </c>
      <c r="D31" s="6">
        <f>SUM(D23:D25)</f>
        <v>458</v>
      </c>
      <c r="E31" s="6">
        <f>SUM(E23:E25)</f>
        <v>328</v>
      </c>
      <c r="F31" s="2">
        <f t="shared" si="4"/>
        <v>0.15560227583175948</v>
      </c>
      <c r="G31" s="2">
        <f t="shared" si="4"/>
        <v>0.09066901059916775</v>
      </c>
      <c r="H31" s="3">
        <f t="shared" si="5"/>
        <v>0.06493326523259174</v>
      </c>
      <c r="I31" s="7"/>
    </row>
    <row r="32" spans="1:9" ht="16.5" customHeight="1">
      <c r="A32" s="7"/>
      <c r="B32" s="19" t="s">
        <v>15</v>
      </c>
      <c r="C32" s="23">
        <f>SUM(C24:C25)</f>
        <v>242</v>
      </c>
      <c r="D32" s="6">
        <f>SUM(D24:D25)</f>
        <v>99</v>
      </c>
      <c r="E32" s="6">
        <f>SUM(E24:E25)</f>
        <v>143</v>
      </c>
      <c r="F32" s="2">
        <f t="shared" si="4"/>
        <v>0.04790807983624147</v>
      </c>
      <c r="G32" s="2">
        <f t="shared" si="4"/>
        <v>0.019598759933007876</v>
      </c>
      <c r="H32" s="3">
        <f t="shared" si="5"/>
        <v>0.028309319903233595</v>
      </c>
      <c r="I32" s="7"/>
    </row>
    <row r="33" spans="1:9" ht="6.75" customHeight="1">
      <c r="A33" s="7"/>
      <c r="B33" s="19"/>
      <c r="C33" s="6"/>
      <c r="D33" s="6"/>
      <c r="E33" s="6"/>
      <c r="F33" s="2"/>
      <c r="G33" s="2"/>
      <c r="H33" s="3"/>
      <c r="I33" s="7"/>
    </row>
    <row r="34" spans="1:9" ht="15" customHeight="1">
      <c r="A34" s="7"/>
      <c r="B34" s="96" t="s">
        <v>149</v>
      </c>
      <c r="C34" s="23">
        <f>D34+E34</f>
        <v>493544</v>
      </c>
      <c r="D34" s="6">
        <v>488915</v>
      </c>
      <c r="E34" s="6">
        <v>4629</v>
      </c>
      <c r="F34" s="2">
        <f aca="true" t="shared" si="6" ref="F34:G37">C34/$C$9*100</f>
        <v>97.70555931693372</v>
      </c>
      <c r="G34" s="2">
        <f t="shared" si="6"/>
        <v>96.78916881461157</v>
      </c>
      <c r="H34" s="3">
        <f>E34/$C$9*100</f>
        <v>0.9163905023221561</v>
      </c>
      <c r="I34" s="7"/>
    </row>
    <row r="35" spans="1:9" ht="15">
      <c r="A35" s="7"/>
      <c r="B35" s="94" t="s">
        <v>150</v>
      </c>
      <c r="C35" s="23">
        <f>D35+E35</f>
        <v>10009</v>
      </c>
      <c r="D35" s="6">
        <v>9456</v>
      </c>
      <c r="E35" s="6">
        <v>553</v>
      </c>
      <c r="F35" s="2">
        <f t="shared" si="6"/>
        <v>1.9814544259543012</v>
      </c>
      <c r="G35" s="2">
        <f t="shared" si="6"/>
        <v>1.871978524510328</v>
      </c>
      <c r="H35" s="3">
        <f>E35/$C$9*100</f>
        <v>0.10947590144397329</v>
      </c>
      <c r="I35" s="7"/>
    </row>
    <row r="36" spans="1:9" ht="15">
      <c r="A36" s="7"/>
      <c r="B36" s="94" t="s">
        <v>151</v>
      </c>
      <c r="C36" s="23">
        <f>D36+E36</f>
        <v>800</v>
      </c>
      <c r="D36" s="6">
        <v>672</v>
      </c>
      <c r="E36" s="6">
        <v>128</v>
      </c>
      <c r="F36" s="2">
        <f t="shared" si="6"/>
        <v>0.15837381764046768</v>
      </c>
      <c r="G36" s="2">
        <f t="shared" si="6"/>
        <v>0.13303400681799285</v>
      </c>
      <c r="H36" s="3">
        <f>E36/$C$9*100</f>
        <v>0.02533981082247483</v>
      </c>
      <c r="I36" s="7"/>
    </row>
    <row r="37" spans="2:8" ht="15">
      <c r="B37" s="101" t="s">
        <v>152</v>
      </c>
      <c r="C37" s="22">
        <f>D37+E37</f>
        <v>781</v>
      </c>
      <c r="D37" s="111">
        <v>454</v>
      </c>
      <c r="E37" s="111">
        <v>327</v>
      </c>
      <c r="F37" s="4">
        <f t="shared" si="6"/>
        <v>0.15461243947150655</v>
      </c>
      <c r="G37" s="4">
        <f t="shared" si="6"/>
        <v>0.0898771415109654</v>
      </c>
      <c r="H37" s="5">
        <f>E37/$C$9*100</f>
        <v>0.06473529796054117</v>
      </c>
    </row>
  </sheetData>
  <sheetProtection/>
  <mergeCells count="1">
    <mergeCell ref="C5:H5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  <headerFooter>
    <oddFooter>&amp;C&amp;"Arial Unicode MS,標準"III-1-4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4" width="10.7109375" style="1" customWidth="1"/>
    <col min="5" max="10" width="8.7109375" style="1" customWidth="1"/>
    <col min="11" max="11" width="7.57421875" style="1" customWidth="1"/>
    <col min="12" max="16384" width="9.140625" style="1" customWidth="1"/>
  </cols>
  <sheetData>
    <row r="1" spans="1:6" ht="15" customHeight="1">
      <c r="A1" s="7"/>
      <c r="B1" s="7"/>
      <c r="C1" s="7"/>
      <c r="D1" s="7"/>
      <c r="E1" s="7"/>
      <c r="F1" s="7"/>
    </row>
    <row r="2" spans="1:6" ht="15" customHeight="1">
      <c r="A2" s="7"/>
      <c r="B2" s="27" t="s">
        <v>125</v>
      </c>
      <c r="C2" s="27"/>
      <c r="D2" s="27"/>
      <c r="E2" s="27"/>
      <c r="F2" s="27"/>
    </row>
    <row r="3" spans="1:6" ht="15" customHeight="1">
      <c r="A3" s="7"/>
      <c r="B3" s="27" t="s">
        <v>153</v>
      </c>
      <c r="C3" s="27"/>
      <c r="D3" s="27"/>
      <c r="E3" s="27"/>
      <c r="F3" s="27"/>
    </row>
    <row r="4" spans="1:6" ht="15" customHeight="1">
      <c r="A4" s="7"/>
      <c r="B4" s="27"/>
      <c r="C4" s="27"/>
      <c r="D4" s="27"/>
      <c r="E4" s="27"/>
      <c r="F4" s="27"/>
    </row>
    <row r="5" spans="1:10" ht="15" customHeight="1">
      <c r="A5" s="7"/>
      <c r="B5" s="38"/>
      <c r="C5" s="121" t="s">
        <v>124</v>
      </c>
      <c r="D5" s="122"/>
      <c r="E5" s="122"/>
      <c r="F5" s="122"/>
      <c r="G5" s="122"/>
      <c r="H5" s="122"/>
      <c r="I5" s="122"/>
      <c r="J5" s="123"/>
    </row>
    <row r="6" spans="1:10" ht="43.5" customHeight="1">
      <c r="A6" s="7"/>
      <c r="B6" s="25" t="s">
        <v>5</v>
      </c>
      <c r="C6" s="44" t="s">
        <v>20</v>
      </c>
      <c r="D6" s="45" t="s">
        <v>32</v>
      </c>
      <c r="E6" s="46" t="s">
        <v>106</v>
      </c>
      <c r="F6" s="47" t="s">
        <v>107</v>
      </c>
      <c r="G6" s="48" t="s">
        <v>108</v>
      </c>
      <c r="H6" s="48" t="s">
        <v>35</v>
      </c>
      <c r="I6" s="49" t="s">
        <v>36</v>
      </c>
      <c r="J6" s="50" t="s">
        <v>37</v>
      </c>
    </row>
    <row r="7" spans="1:10" ht="15" customHeight="1">
      <c r="A7" s="7"/>
      <c r="B7" s="26"/>
      <c r="C7" s="124" t="s">
        <v>16</v>
      </c>
      <c r="D7" s="125"/>
      <c r="E7" s="125"/>
      <c r="F7" s="125"/>
      <c r="G7" s="125"/>
      <c r="H7" s="125"/>
      <c r="I7" s="125"/>
      <c r="J7" s="126"/>
    </row>
    <row r="8" spans="1:10" ht="6.75" customHeight="1">
      <c r="A8" s="7"/>
      <c r="B8" s="19"/>
      <c r="C8" s="6"/>
      <c r="D8" s="6"/>
      <c r="E8" s="6"/>
      <c r="F8" s="41"/>
      <c r="G8" s="42"/>
      <c r="H8" s="42"/>
      <c r="I8" s="42"/>
      <c r="J8" s="43"/>
    </row>
    <row r="9" spans="1:10" ht="15">
      <c r="A9" s="7"/>
      <c r="B9" s="19" t="s">
        <v>20</v>
      </c>
      <c r="C9" s="6">
        <f>SUM(C11:C25)</f>
        <v>505134</v>
      </c>
      <c r="D9" s="6">
        <f>SUM(D11:D25)</f>
        <v>499497</v>
      </c>
      <c r="E9" s="6">
        <f aca="true" t="shared" si="0" ref="E9:J9">SUM(E11:E25)</f>
        <v>2134</v>
      </c>
      <c r="F9" s="6">
        <f t="shared" si="0"/>
        <v>175</v>
      </c>
      <c r="G9" s="6">
        <f t="shared" si="0"/>
        <v>2521</v>
      </c>
      <c r="H9" s="6">
        <f t="shared" si="0"/>
        <v>374</v>
      </c>
      <c r="I9" s="6">
        <f t="shared" si="0"/>
        <v>379</v>
      </c>
      <c r="J9" s="52">
        <f t="shared" si="0"/>
        <v>54</v>
      </c>
    </row>
    <row r="10" spans="1:10" ht="6.75" customHeight="1">
      <c r="A10" s="7"/>
      <c r="B10" s="19"/>
      <c r="C10" s="6"/>
      <c r="D10" s="6"/>
      <c r="E10" s="6"/>
      <c r="F10" s="39"/>
      <c r="G10" s="40"/>
      <c r="H10" s="40"/>
      <c r="I10" s="40"/>
      <c r="J10" s="51"/>
    </row>
    <row r="11" spans="1:10" ht="15">
      <c r="A11" s="7"/>
      <c r="B11" s="19" t="s">
        <v>9</v>
      </c>
      <c r="C11" s="6">
        <f>SUM(D11:J11)</f>
        <v>222167</v>
      </c>
      <c r="D11" s="6">
        <v>220596</v>
      </c>
      <c r="E11" s="6">
        <v>561</v>
      </c>
      <c r="F11" s="6">
        <v>6</v>
      </c>
      <c r="G11" s="6">
        <v>982</v>
      </c>
      <c r="H11" s="6">
        <v>12</v>
      </c>
      <c r="I11" s="6">
        <v>6</v>
      </c>
      <c r="J11" s="52">
        <v>4</v>
      </c>
    </row>
    <row r="12" spans="1:10" ht="15">
      <c r="A12" s="7"/>
      <c r="B12" s="19">
        <v>2</v>
      </c>
      <c r="C12" s="6">
        <f aca="true" t="shared" si="1" ref="C12:C25">SUM(D12:J12)</f>
        <v>176214</v>
      </c>
      <c r="D12" s="6">
        <v>174887</v>
      </c>
      <c r="E12" s="6">
        <v>469</v>
      </c>
      <c r="F12" s="6">
        <v>9</v>
      </c>
      <c r="G12" s="6">
        <v>795</v>
      </c>
      <c r="H12" s="6">
        <v>25</v>
      </c>
      <c r="I12" s="6">
        <v>28</v>
      </c>
      <c r="J12" s="52">
        <v>1</v>
      </c>
    </row>
    <row r="13" spans="1:10" ht="15">
      <c r="A13" s="7"/>
      <c r="B13" s="19">
        <v>3</v>
      </c>
      <c r="C13" s="6">
        <f t="shared" si="1"/>
        <v>46380</v>
      </c>
      <c r="D13" s="6">
        <v>45849</v>
      </c>
      <c r="E13" s="6">
        <v>190</v>
      </c>
      <c r="F13" s="6">
        <v>11</v>
      </c>
      <c r="G13" s="6">
        <v>262</v>
      </c>
      <c r="H13" s="6">
        <v>43</v>
      </c>
      <c r="I13" s="6">
        <v>23</v>
      </c>
      <c r="J13" s="52">
        <v>2</v>
      </c>
    </row>
    <row r="14" spans="1:10" ht="15">
      <c r="A14" s="7"/>
      <c r="B14" s="19">
        <v>4</v>
      </c>
      <c r="C14" s="6">
        <f t="shared" si="1"/>
        <v>20877</v>
      </c>
      <c r="D14" s="6">
        <v>20492</v>
      </c>
      <c r="E14" s="6">
        <v>129</v>
      </c>
      <c r="F14" s="6">
        <v>15</v>
      </c>
      <c r="G14" s="6">
        <v>184</v>
      </c>
      <c r="H14" s="6">
        <v>25</v>
      </c>
      <c r="I14" s="6">
        <v>25</v>
      </c>
      <c r="J14" s="52">
        <v>7</v>
      </c>
    </row>
    <row r="15" spans="1:10" ht="15">
      <c r="A15" s="7"/>
      <c r="B15" s="19" t="s">
        <v>21</v>
      </c>
      <c r="C15" s="6">
        <f t="shared" si="1"/>
        <v>10753</v>
      </c>
      <c r="D15" s="6">
        <v>10494</v>
      </c>
      <c r="E15" s="6">
        <v>97</v>
      </c>
      <c r="F15" s="6">
        <v>8</v>
      </c>
      <c r="G15" s="6">
        <v>98</v>
      </c>
      <c r="H15" s="6">
        <v>24</v>
      </c>
      <c r="I15" s="6">
        <v>27</v>
      </c>
      <c r="J15" s="52">
        <v>5</v>
      </c>
    </row>
    <row r="16" spans="1:10" ht="15">
      <c r="A16" s="7"/>
      <c r="B16" s="19" t="s">
        <v>22</v>
      </c>
      <c r="C16" s="6">
        <f t="shared" si="1"/>
        <v>6617</v>
      </c>
      <c r="D16" s="6">
        <v>6436</v>
      </c>
      <c r="E16" s="6">
        <v>53</v>
      </c>
      <c r="F16" s="6">
        <v>7</v>
      </c>
      <c r="G16" s="6">
        <v>65</v>
      </c>
      <c r="H16" s="6">
        <v>21</v>
      </c>
      <c r="I16" s="6">
        <v>30</v>
      </c>
      <c r="J16" s="52">
        <v>5</v>
      </c>
    </row>
    <row r="17" spans="1:10" ht="15">
      <c r="A17" s="7"/>
      <c r="B17" s="19" t="s">
        <v>23</v>
      </c>
      <c r="C17" s="6">
        <f t="shared" si="1"/>
        <v>4142</v>
      </c>
      <c r="D17" s="6">
        <v>4014</v>
      </c>
      <c r="E17" s="6">
        <v>32</v>
      </c>
      <c r="F17" s="6">
        <v>14</v>
      </c>
      <c r="G17" s="6">
        <v>33</v>
      </c>
      <c r="H17" s="6">
        <v>21</v>
      </c>
      <c r="I17" s="6">
        <v>24</v>
      </c>
      <c r="J17" s="52">
        <v>4</v>
      </c>
    </row>
    <row r="18" spans="1:10" ht="15">
      <c r="A18" s="7"/>
      <c r="B18" s="19" t="s">
        <v>24</v>
      </c>
      <c r="C18" s="6">
        <f t="shared" si="1"/>
        <v>2815</v>
      </c>
      <c r="D18" s="6">
        <v>2713</v>
      </c>
      <c r="E18" s="6">
        <v>37</v>
      </c>
      <c r="F18" s="6">
        <v>6</v>
      </c>
      <c r="G18" s="6">
        <v>19</v>
      </c>
      <c r="H18" s="6">
        <v>16</v>
      </c>
      <c r="I18" s="6">
        <v>22</v>
      </c>
      <c r="J18" s="52">
        <v>2</v>
      </c>
    </row>
    <row r="19" spans="1:10" ht="15">
      <c r="A19" s="7"/>
      <c r="B19" s="19" t="s">
        <v>25</v>
      </c>
      <c r="C19" s="6">
        <f t="shared" si="1"/>
        <v>2034</v>
      </c>
      <c r="D19" s="6">
        <v>1946</v>
      </c>
      <c r="E19" s="6">
        <v>38</v>
      </c>
      <c r="F19" s="6">
        <v>10</v>
      </c>
      <c r="G19" s="6">
        <v>17</v>
      </c>
      <c r="H19" s="6">
        <v>8</v>
      </c>
      <c r="I19" s="6">
        <v>13</v>
      </c>
      <c r="J19" s="52">
        <v>2</v>
      </c>
    </row>
    <row r="20" spans="1:10" ht="15">
      <c r="A20" s="7"/>
      <c r="B20" s="19" t="s">
        <v>0</v>
      </c>
      <c r="C20" s="6">
        <f t="shared" si="1"/>
        <v>8055</v>
      </c>
      <c r="D20" s="6">
        <v>7709</v>
      </c>
      <c r="E20" s="6">
        <v>124</v>
      </c>
      <c r="F20" s="6">
        <v>38</v>
      </c>
      <c r="G20" s="6">
        <v>38</v>
      </c>
      <c r="H20" s="6">
        <v>58</v>
      </c>
      <c r="I20" s="6">
        <v>77</v>
      </c>
      <c r="J20" s="52">
        <v>11</v>
      </c>
    </row>
    <row r="21" spans="1:10" ht="15">
      <c r="A21" s="7"/>
      <c r="B21" s="19" t="s">
        <v>1</v>
      </c>
      <c r="C21" s="6">
        <f t="shared" si="1"/>
        <v>3461</v>
      </c>
      <c r="D21" s="6">
        <v>3200</v>
      </c>
      <c r="E21" s="6">
        <v>111</v>
      </c>
      <c r="F21" s="6">
        <v>23</v>
      </c>
      <c r="G21" s="6">
        <v>17</v>
      </c>
      <c r="H21" s="6">
        <v>45</v>
      </c>
      <c r="I21" s="6">
        <v>63</v>
      </c>
      <c r="J21" s="52">
        <v>2</v>
      </c>
    </row>
    <row r="22" spans="1:10" ht="15">
      <c r="A22" s="7"/>
      <c r="B22" s="19" t="s">
        <v>2</v>
      </c>
      <c r="C22" s="6">
        <f t="shared" si="1"/>
        <v>833</v>
      </c>
      <c r="D22" s="6">
        <v>703</v>
      </c>
      <c r="E22" s="6">
        <v>78</v>
      </c>
      <c r="F22" s="6">
        <v>2</v>
      </c>
      <c r="G22" s="6">
        <v>8</v>
      </c>
      <c r="H22" s="6">
        <v>18</v>
      </c>
      <c r="I22" s="6">
        <v>20</v>
      </c>
      <c r="J22" s="52">
        <v>4</v>
      </c>
    </row>
    <row r="23" spans="1:10" ht="15">
      <c r="A23" s="7"/>
      <c r="B23" s="19" t="s">
        <v>3</v>
      </c>
      <c r="C23" s="6">
        <f t="shared" si="1"/>
        <v>544</v>
      </c>
      <c r="D23" s="6">
        <v>359</v>
      </c>
      <c r="E23" s="6">
        <v>118</v>
      </c>
      <c r="F23" s="6">
        <v>15</v>
      </c>
      <c r="G23" s="6">
        <v>2</v>
      </c>
      <c r="H23" s="6">
        <v>32</v>
      </c>
      <c r="I23" s="6">
        <v>13</v>
      </c>
      <c r="J23" s="52">
        <v>5</v>
      </c>
    </row>
    <row r="24" spans="1:10" ht="15">
      <c r="A24" s="7"/>
      <c r="B24" s="19" t="s">
        <v>4</v>
      </c>
      <c r="C24" s="6">
        <f t="shared" si="1"/>
        <v>123</v>
      </c>
      <c r="D24" s="6">
        <v>57</v>
      </c>
      <c r="E24" s="6">
        <v>46</v>
      </c>
      <c r="F24" s="6">
        <v>6</v>
      </c>
      <c r="G24" s="6">
        <v>1</v>
      </c>
      <c r="H24" s="6">
        <v>9</v>
      </c>
      <c r="I24" s="6">
        <v>4</v>
      </c>
      <c r="J24" s="52">
        <v>0</v>
      </c>
    </row>
    <row r="25" spans="1:10" ht="15">
      <c r="A25" s="7"/>
      <c r="B25" s="19" t="s">
        <v>19</v>
      </c>
      <c r="C25" s="6">
        <f t="shared" si="1"/>
        <v>119</v>
      </c>
      <c r="D25" s="6">
        <v>42</v>
      </c>
      <c r="E25" s="6">
        <v>51</v>
      </c>
      <c r="F25" s="6">
        <v>5</v>
      </c>
      <c r="G25" s="6">
        <v>0</v>
      </c>
      <c r="H25" s="6">
        <v>17</v>
      </c>
      <c r="I25" s="6">
        <v>4</v>
      </c>
      <c r="J25" s="52">
        <v>0</v>
      </c>
    </row>
    <row r="26" spans="1:10" ht="6.75" customHeight="1">
      <c r="A26" s="7"/>
      <c r="B26" s="19"/>
      <c r="C26" s="6"/>
      <c r="D26" s="6"/>
      <c r="E26" s="6"/>
      <c r="F26" s="6"/>
      <c r="G26" s="81"/>
      <c r="H26" s="81"/>
      <c r="I26" s="81"/>
      <c r="J26" s="82"/>
    </row>
    <row r="27" spans="1:10" ht="16.5" customHeight="1">
      <c r="A27" s="7"/>
      <c r="B27" s="70" t="s">
        <v>10</v>
      </c>
      <c r="C27" s="6">
        <f aca="true" t="shared" si="2" ref="C27:J27">SUM(C15:C25)</f>
        <v>39496</v>
      </c>
      <c r="D27" s="6">
        <f t="shared" si="2"/>
        <v>37673</v>
      </c>
      <c r="E27" s="6">
        <f t="shared" si="2"/>
        <v>785</v>
      </c>
      <c r="F27" s="6">
        <f t="shared" si="2"/>
        <v>134</v>
      </c>
      <c r="G27" s="6">
        <f t="shared" si="2"/>
        <v>298</v>
      </c>
      <c r="H27" s="6">
        <f t="shared" si="2"/>
        <v>269</v>
      </c>
      <c r="I27" s="6">
        <f t="shared" si="2"/>
        <v>297</v>
      </c>
      <c r="J27" s="52">
        <f t="shared" si="2"/>
        <v>40</v>
      </c>
    </row>
    <row r="28" spans="1:10" ht="16.5" customHeight="1">
      <c r="A28" s="7"/>
      <c r="B28" s="19" t="s">
        <v>11</v>
      </c>
      <c r="C28" s="6">
        <f aca="true" t="shared" si="3" ref="C28:J28">SUM(C20:C25)</f>
        <v>13135</v>
      </c>
      <c r="D28" s="6">
        <f t="shared" si="3"/>
        <v>12070</v>
      </c>
      <c r="E28" s="6">
        <f t="shared" si="3"/>
        <v>528</v>
      </c>
      <c r="F28" s="6">
        <f t="shared" si="3"/>
        <v>89</v>
      </c>
      <c r="G28" s="6">
        <f t="shared" si="3"/>
        <v>66</v>
      </c>
      <c r="H28" s="6">
        <f t="shared" si="3"/>
        <v>179</v>
      </c>
      <c r="I28" s="6">
        <f t="shared" si="3"/>
        <v>181</v>
      </c>
      <c r="J28" s="52">
        <f t="shared" si="3"/>
        <v>22</v>
      </c>
    </row>
    <row r="29" spans="1:10" ht="16.5" customHeight="1">
      <c r="A29" s="7"/>
      <c r="B29" s="19" t="s">
        <v>12</v>
      </c>
      <c r="C29" s="6">
        <f aca="true" t="shared" si="4" ref="C29:J29">SUM(C21:C25)</f>
        <v>5080</v>
      </c>
      <c r="D29" s="6">
        <f t="shared" si="4"/>
        <v>4361</v>
      </c>
      <c r="E29" s="6">
        <f t="shared" si="4"/>
        <v>404</v>
      </c>
      <c r="F29" s="6">
        <f t="shared" si="4"/>
        <v>51</v>
      </c>
      <c r="G29" s="6">
        <f t="shared" si="4"/>
        <v>28</v>
      </c>
      <c r="H29" s="6">
        <f t="shared" si="4"/>
        <v>121</v>
      </c>
      <c r="I29" s="6">
        <f t="shared" si="4"/>
        <v>104</v>
      </c>
      <c r="J29" s="52">
        <f t="shared" si="4"/>
        <v>11</v>
      </c>
    </row>
    <row r="30" spans="1:10" ht="16.5" customHeight="1">
      <c r="A30" s="7"/>
      <c r="B30" s="19" t="s">
        <v>13</v>
      </c>
      <c r="C30" s="6">
        <f aca="true" t="shared" si="5" ref="C30:J30">SUM(C22:C25)</f>
        <v>1619</v>
      </c>
      <c r="D30" s="6">
        <f t="shared" si="5"/>
        <v>1161</v>
      </c>
      <c r="E30" s="6">
        <f t="shared" si="5"/>
        <v>293</v>
      </c>
      <c r="F30" s="6">
        <f t="shared" si="5"/>
        <v>28</v>
      </c>
      <c r="G30" s="6">
        <f t="shared" si="5"/>
        <v>11</v>
      </c>
      <c r="H30" s="6">
        <f t="shared" si="5"/>
        <v>76</v>
      </c>
      <c r="I30" s="6">
        <f t="shared" si="5"/>
        <v>41</v>
      </c>
      <c r="J30" s="52">
        <f t="shared" si="5"/>
        <v>9</v>
      </c>
    </row>
    <row r="31" spans="1:10" ht="16.5" customHeight="1">
      <c r="A31" s="7"/>
      <c r="B31" s="19" t="s">
        <v>14</v>
      </c>
      <c r="C31" s="6">
        <f aca="true" t="shared" si="6" ref="C31:J31">SUM(C23:C25)</f>
        <v>786</v>
      </c>
      <c r="D31" s="6">
        <f t="shared" si="6"/>
        <v>458</v>
      </c>
      <c r="E31" s="6">
        <f t="shared" si="6"/>
        <v>215</v>
      </c>
      <c r="F31" s="6">
        <f t="shared" si="6"/>
        <v>26</v>
      </c>
      <c r="G31" s="6">
        <f t="shared" si="6"/>
        <v>3</v>
      </c>
      <c r="H31" s="6">
        <f t="shared" si="6"/>
        <v>58</v>
      </c>
      <c r="I31" s="6">
        <f t="shared" si="6"/>
        <v>21</v>
      </c>
      <c r="J31" s="52">
        <f t="shared" si="6"/>
        <v>5</v>
      </c>
    </row>
    <row r="32" spans="1:10" ht="16.5" customHeight="1">
      <c r="A32" s="7"/>
      <c r="B32" s="19" t="s">
        <v>15</v>
      </c>
      <c r="C32" s="23">
        <f aca="true" t="shared" si="7" ref="C32:J32">SUM(C24:C25)</f>
        <v>242</v>
      </c>
      <c r="D32" s="6">
        <f t="shared" si="7"/>
        <v>99</v>
      </c>
      <c r="E32" s="6">
        <f t="shared" si="7"/>
        <v>97</v>
      </c>
      <c r="F32" s="6">
        <f t="shared" si="7"/>
        <v>11</v>
      </c>
      <c r="G32" s="6">
        <f t="shared" si="7"/>
        <v>1</v>
      </c>
      <c r="H32" s="6">
        <f t="shared" si="7"/>
        <v>26</v>
      </c>
      <c r="I32" s="6">
        <f t="shared" si="7"/>
        <v>8</v>
      </c>
      <c r="J32" s="52">
        <f t="shared" si="7"/>
        <v>0</v>
      </c>
    </row>
    <row r="33" spans="1:10" ht="6.75" customHeight="1">
      <c r="A33" s="7"/>
      <c r="B33" s="19"/>
      <c r="C33" s="6"/>
      <c r="D33" s="6"/>
      <c r="E33" s="6"/>
      <c r="F33" s="6"/>
      <c r="G33" s="81"/>
      <c r="H33" s="81"/>
      <c r="I33" s="81"/>
      <c r="J33" s="82"/>
    </row>
    <row r="34" spans="1:10" ht="15" customHeight="1">
      <c r="A34" s="7"/>
      <c r="B34" s="71" t="s">
        <v>26</v>
      </c>
      <c r="C34" s="6">
        <f>SUM(D34:J34)</f>
        <v>493544</v>
      </c>
      <c r="D34" s="6">
        <v>488915</v>
      </c>
      <c r="E34" s="6">
        <v>1623</v>
      </c>
      <c r="F34" s="6">
        <v>93</v>
      </c>
      <c r="G34" s="6">
        <v>2467</v>
      </c>
      <c r="H34" s="6">
        <v>205</v>
      </c>
      <c r="I34" s="6">
        <v>206</v>
      </c>
      <c r="J34" s="52">
        <v>35</v>
      </c>
    </row>
    <row r="35" spans="1:10" ht="15">
      <c r="A35" s="7"/>
      <c r="B35" s="19" t="s">
        <v>27</v>
      </c>
      <c r="C35" s="23">
        <f>SUM(D35:J35)</f>
        <v>10009</v>
      </c>
      <c r="D35" s="6">
        <v>9456</v>
      </c>
      <c r="E35" s="6">
        <v>218</v>
      </c>
      <c r="F35" s="6">
        <v>54</v>
      </c>
      <c r="G35" s="6">
        <v>43</v>
      </c>
      <c r="H35" s="6">
        <v>95</v>
      </c>
      <c r="I35" s="6">
        <v>133</v>
      </c>
      <c r="J35" s="52">
        <v>10</v>
      </c>
    </row>
    <row r="36" spans="1:10" ht="15">
      <c r="A36" s="7"/>
      <c r="B36" s="19" t="s">
        <v>28</v>
      </c>
      <c r="C36" s="23">
        <f>SUM(D36:J36)</f>
        <v>800</v>
      </c>
      <c r="D36" s="6">
        <v>672</v>
      </c>
      <c r="E36" s="6">
        <v>79</v>
      </c>
      <c r="F36" s="6">
        <v>2</v>
      </c>
      <c r="G36" s="6">
        <v>8</v>
      </c>
      <c r="H36" s="6">
        <v>16</v>
      </c>
      <c r="I36" s="6">
        <v>19</v>
      </c>
      <c r="J36" s="52">
        <v>4</v>
      </c>
    </row>
    <row r="37" spans="2:10" ht="15">
      <c r="B37" s="21" t="s">
        <v>29</v>
      </c>
      <c r="C37" s="22">
        <f>SUM(D37:J37)</f>
        <v>781</v>
      </c>
      <c r="D37" s="111">
        <v>454</v>
      </c>
      <c r="E37" s="111">
        <v>214</v>
      </c>
      <c r="F37" s="111">
        <v>26</v>
      </c>
      <c r="G37" s="111">
        <v>3</v>
      </c>
      <c r="H37" s="111">
        <v>58</v>
      </c>
      <c r="I37" s="111">
        <v>21</v>
      </c>
      <c r="J37" s="112">
        <v>5</v>
      </c>
    </row>
  </sheetData>
  <sheetProtection/>
  <mergeCells count="2">
    <mergeCell ref="C7:J7"/>
    <mergeCell ref="C5:J5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&amp;C&amp;"Arial Unicode MS,標準"III-1-5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8.421875" style="1" customWidth="1"/>
    <col min="3" max="8" width="10.7109375" style="1" customWidth="1"/>
    <col min="9" max="9" width="2.7109375" style="1" customWidth="1"/>
    <col min="10" max="13" width="9.140625" style="40" customWidth="1"/>
    <col min="14" max="16384" width="9.140625" style="1" customWidth="1"/>
  </cols>
  <sheetData>
    <row r="1" spans="1:9" ht="15" customHeight="1">
      <c r="A1" s="7"/>
      <c r="B1" s="7"/>
      <c r="C1" s="7"/>
      <c r="D1" s="7"/>
      <c r="E1" s="7"/>
      <c r="F1" s="7"/>
      <c r="G1" s="7"/>
      <c r="H1" s="7"/>
      <c r="I1" s="7"/>
    </row>
    <row r="2" spans="1:9" ht="15" customHeight="1">
      <c r="A2" s="7"/>
      <c r="B2" s="27" t="s">
        <v>126</v>
      </c>
      <c r="C2" s="27"/>
      <c r="D2" s="27"/>
      <c r="E2" s="27"/>
      <c r="F2" s="27"/>
      <c r="G2" s="27"/>
      <c r="H2" s="27"/>
      <c r="I2" s="27"/>
    </row>
    <row r="3" spans="1:9" ht="15" customHeight="1">
      <c r="A3" s="7"/>
      <c r="B3" s="27" t="s">
        <v>204</v>
      </c>
      <c r="C3" s="27"/>
      <c r="D3" s="27"/>
      <c r="E3" s="27"/>
      <c r="F3" s="27"/>
      <c r="G3" s="27"/>
      <c r="H3" s="27"/>
      <c r="I3" s="27"/>
    </row>
    <row r="4" spans="1:9" ht="15" customHeight="1">
      <c r="A4" s="7"/>
      <c r="B4" s="27"/>
      <c r="C4" s="27"/>
      <c r="D4" s="27"/>
      <c r="E4" s="27"/>
      <c r="F4" s="27"/>
      <c r="G4" s="27"/>
      <c r="H4" s="27"/>
      <c r="I4" s="27"/>
    </row>
    <row r="5" spans="1:9" ht="15" customHeight="1">
      <c r="A5" s="7"/>
      <c r="B5" s="38"/>
      <c r="C5" s="121" t="s">
        <v>104</v>
      </c>
      <c r="D5" s="122"/>
      <c r="E5" s="122"/>
      <c r="F5" s="122"/>
      <c r="G5" s="122"/>
      <c r="H5" s="123"/>
      <c r="I5" s="7"/>
    </row>
    <row r="6" spans="1:9" ht="29.25" customHeight="1">
      <c r="A6" s="7"/>
      <c r="B6" s="25" t="s">
        <v>5</v>
      </c>
      <c r="C6" s="28" t="s">
        <v>20</v>
      </c>
      <c r="D6" s="29" t="s">
        <v>30</v>
      </c>
      <c r="E6" s="30" t="s">
        <v>31</v>
      </c>
      <c r="F6" s="28" t="s">
        <v>20</v>
      </c>
      <c r="G6" s="29" t="s">
        <v>30</v>
      </c>
      <c r="H6" s="31" t="s">
        <v>31</v>
      </c>
      <c r="I6" s="7"/>
    </row>
    <row r="7" spans="1:9" ht="15" customHeight="1">
      <c r="A7" s="7"/>
      <c r="B7" s="26"/>
      <c r="C7" s="32"/>
      <c r="D7" s="33" t="s">
        <v>16</v>
      </c>
      <c r="E7" s="34"/>
      <c r="F7" s="35"/>
      <c r="G7" s="36" t="s">
        <v>8</v>
      </c>
      <c r="H7" s="37"/>
      <c r="I7" s="7"/>
    </row>
    <row r="8" spans="1:9" ht="6.75" customHeight="1">
      <c r="A8" s="7"/>
      <c r="B8" s="19"/>
      <c r="C8" s="6"/>
      <c r="D8" s="6"/>
      <c r="E8" s="6"/>
      <c r="F8" s="2"/>
      <c r="G8" s="2"/>
      <c r="H8" s="3"/>
      <c r="I8" s="7"/>
    </row>
    <row r="9" spans="1:9" ht="15">
      <c r="A9" s="7"/>
      <c r="B9" s="19" t="s">
        <v>142</v>
      </c>
      <c r="C9" s="6">
        <f>SUM(C11:C25)</f>
        <v>505134</v>
      </c>
      <c r="D9" s="6">
        <f>SUM(D11:D25)</f>
        <v>17378</v>
      </c>
      <c r="E9" s="6">
        <f>SUM(E11:E25)</f>
        <v>487756</v>
      </c>
      <c r="F9" s="2">
        <f>C9/$C$9*100</f>
        <v>100</v>
      </c>
      <c r="G9" s="2">
        <f>D9/$C$9*100</f>
        <v>3.440275253695059</v>
      </c>
      <c r="H9" s="3">
        <f>E9/$C$9*100</f>
        <v>96.55972474630494</v>
      </c>
      <c r="I9" s="7"/>
    </row>
    <row r="10" spans="1:9" ht="6.75" customHeight="1">
      <c r="A10" s="7"/>
      <c r="B10" s="19"/>
      <c r="C10" s="6"/>
      <c r="D10" s="6"/>
      <c r="E10" s="6"/>
      <c r="F10" s="2"/>
      <c r="G10" s="2"/>
      <c r="H10" s="3"/>
      <c r="I10" s="7"/>
    </row>
    <row r="11" spans="1:12" ht="15">
      <c r="A11" s="7"/>
      <c r="B11" s="19" t="s">
        <v>9</v>
      </c>
      <c r="C11" s="6">
        <f>D11+E11</f>
        <v>222167</v>
      </c>
      <c r="D11" s="6">
        <v>3253</v>
      </c>
      <c r="E11" s="6">
        <v>218914</v>
      </c>
      <c r="F11" s="2">
        <f aca="true" t="shared" si="0" ref="F11:H25">C11/$C$9*100</f>
        <v>43.98179492966223</v>
      </c>
      <c r="G11" s="2">
        <f t="shared" si="0"/>
        <v>0.6439875359805517</v>
      </c>
      <c r="H11" s="3">
        <f t="shared" si="0"/>
        <v>43.33780739368168</v>
      </c>
      <c r="I11" s="7"/>
      <c r="K11" s="6"/>
      <c r="L11" s="6"/>
    </row>
    <row r="12" spans="1:12" ht="15">
      <c r="A12" s="7"/>
      <c r="B12" s="19">
        <v>2</v>
      </c>
      <c r="C12" s="6">
        <f>D12+E12</f>
        <v>176214</v>
      </c>
      <c r="D12" s="6">
        <v>2871</v>
      </c>
      <c r="E12" s="6">
        <v>173343</v>
      </c>
      <c r="F12" s="2">
        <f t="shared" si="0"/>
        <v>34.88460487712172</v>
      </c>
      <c r="G12" s="2">
        <f t="shared" si="0"/>
        <v>0.5683640380572283</v>
      </c>
      <c r="H12" s="3">
        <f t="shared" si="0"/>
        <v>34.31624083906449</v>
      </c>
      <c r="I12" s="7"/>
      <c r="K12" s="6"/>
      <c r="L12" s="6"/>
    </row>
    <row r="13" spans="1:12" ht="15">
      <c r="A13" s="7"/>
      <c r="B13" s="19">
        <v>3</v>
      </c>
      <c r="C13" s="6">
        <f>D13+E13</f>
        <v>46380</v>
      </c>
      <c r="D13" s="6">
        <v>1566</v>
      </c>
      <c r="E13" s="6">
        <v>44814</v>
      </c>
      <c r="F13" s="2">
        <f t="shared" si="0"/>
        <v>9.181722077706114</v>
      </c>
      <c r="G13" s="2">
        <f t="shared" si="0"/>
        <v>0.3100167480312155</v>
      </c>
      <c r="H13" s="3">
        <f t="shared" si="0"/>
        <v>8.871705329674898</v>
      </c>
      <c r="I13" s="7"/>
      <c r="K13" s="6"/>
      <c r="L13" s="6"/>
    </row>
    <row r="14" spans="1:12" ht="15">
      <c r="A14" s="7"/>
      <c r="B14" s="19">
        <v>4</v>
      </c>
      <c r="C14" s="6">
        <f aca="true" t="shared" si="1" ref="C14:C25">D14+E14</f>
        <v>20877</v>
      </c>
      <c r="D14" s="6">
        <v>1235</v>
      </c>
      <c r="E14" s="6">
        <v>19642</v>
      </c>
      <c r="F14" s="2">
        <f t="shared" si="0"/>
        <v>4.132962738600055</v>
      </c>
      <c r="G14" s="2">
        <f t="shared" si="0"/>
        <v>0.24448958098247198</v>
      </c>
      <c r="H14" s="3">
        <f t="shared" si="0"/>
        <v>3.888473157617583</v>
      </c>
      <c r="I14" s="7"/>
      <c r="K14" s="6"/>
      <c r="L14" s="6"/>
    </row>
    <row r="15" spans="1:12" ht="15">
      <c r="A15" s="7"/>
      <c r="B15" s="19" t="s">
        <v>143</v>
      </c>
      <c r="C15" s="6">
        <f t="shared" si="1"/>
        <v>10753</v>
      </c>
      <c r="D15" s="6">
        <v>1023</v>
      </c>
      <c r="E15" s="6">
        <v>9730</v>
      </c>
      <c r="F15" s="2">
        <f t="shared" si="0"/>
        <v>2.128742076359936</v>
      </c>
      <c r="G15" s="2">
        <f t="shared" si="0"/>
        <v>0.20252051930774806</v>
      </c>
      <c r="H15" s="3">
        <f t="shared" si="0"/>
        <v>1.9262215570521883</v>
      </c>
      <c r="I15" s="7"/>
      <c r="K15" s="6"/>
      <c r="L15" s="6"/>
    </row>
    <row r="16" spans="1:12" ht="15">
      <c r="A16" s="7"/>
      <c r="B16" s="19" t="s">
        <v>144</v>
      </c>
      <c r="C16" s="6">
        <f t="shared" si="1"/>
        <v>6617</v>
      </c>
      <c r="D16" s="6">
        <v>966</v>
      </c>
      <c r="E16" s="6">
        <v>5651</v>
      </c>
      <c r="F16" s="2">
        <f t="shared" si="0"/>
        <v>1.3099494391587183</v>
      </c>
      <c r="G16" s="2">
        <f t="shared" si="0"/>
        <v>0.19123638480086472</v>
      </c>
      <c r="H16" s="3">
        <f t="shared" si="0"/>
        <v>1.1187130543578536</v>
      </c>
      <c r="I16" s="7"/>
      <c r="K16" s="6"/>
      <c r="L16" s="6"/>
    </row>
    <row r="17" spans="1:12" ht="15">
      <c r="A17" s="7"/>
      <c r="B17" s="19" t="s">
        <v>145</v>
      </c>
      <c r="C17" s="6">
        <f t="shared" si="1"/>
        <v>4142</v>
      </c>
      <c r="D17" s="6">
        <v>693</v>
      </c>
      <c r="E17" s="6">
        <v>3449</v>
      </c>
      <c r="F17" s="2">
        <f t="shared" si="0"/>
        <v>0.8199804408335214</v>
      </c>
      <c r="G17" s="2">
        <f t="shared" si="0"/>
        <v>0.13719131953105512</v>
      </c>
      <c r="H17" s="3">
        <f t="shared" si="0"/>
        <v>0.6827891213024663</v>
      </c>
      <c r="I17" s="7"/>
      <c r="K17" s="6"/>
      <c r="L17" s="6"/>
    </row>
    <row r="18" spans="1:12" ht="15">
      <c r="A18" s="7"/>
      <c r="B18" s="19" t="s">
        <v>146</v>
      </c>
      <c r="C18" s="6">
        <f t="shared" si="1"/>
        <v>2815</v>
      </c>
      <c r="D18" s="6">
        <v>557</v>
      </c>
      <c r="E18" s="6">
        <v>2258</v>
      </c>
      <c r="F18" s="2">
        <f t="shared" si="0"/>
        <v>0.5572778708223957</v>
      </c>
      <c r="G18" s="2">
        <f t="shared" si="0"/>
        <v>0.11026777053217561</v>
      </c>
      <c r="H18" s="3">
        <f t="shared" si="0"/>
        <v>0.44701010029022</v>
      </c>
      <c r="I18" s="7"/>
      <c r="K18" s="6"/>
      <c r="L18" s="6"/>
    </row>
    <row r="19" spans="1:12" ht="15">
      <c r="A19" s="7"/>
      <c r="B19" s="19" t="s">
        <v>147</v>
      </c>
      <c r="C19" s="6">
        <f t="shared" si="1"/>
        <v>2034</v>
      </c>
      <c r="D19" s="6">
        <v>453</v>
      </c>
      <c r="E19" s="6">
        <v>1581</v>
      </c>
      <c r="F19" s="2">
        <f t="shared" si="0"/>
        <v>0.4026654313508891</v>
      </c>
      <c r="G19" s="2">
        <f t="shared" si="0"/>
        <v>0.08967917423891482</v>
      </c>
      <c r="H19" s="3">
        <f t="shared" si="0"/>
        <v>0.31298625711197425</v>
      </c>
      <c r="I19" s="7"/>
      <c r="K19" s="6"/>
      <c r="L19" s="6"/>
    </row>
    <row r="20" spans="1:12" ht="15">
      <c r="A20" s="7"/>
      <c r="B20" s="19" t="s">
        <v>0</v>
      </c>
      <c r="C20" s="6">
        <f t="shared" si="1"/>
        <v>8055</v>
      </c>
      <c r="D20" s="6">
        <v>2277</v>
      </c>
      <c r="E20" s="6">
        <v>5778</v>
      </c>
      <c r="F20" s="2">
        <f t="shared" si="0"/>
        <v>1.594626376367459</v>
      </c>
      <c r="G20" s="2">
        <f t="shared" si="0"/>
        <v>0.4507714784591811</v>
      </c>
      <c r="H20" s="3">
        <f t="shared" si="0"/>
        <v>1.1438548979082779</v>
      </c>
      <c r="I20" s="7"/>
      <c r="K20" s="6"/>
      <c r="L20" s="6"/>
    </row>
    <row r="21" spans="1:12" ht="15">
      <c r="A21" s="7"/>
      <c r="B21" s="19" t="s">
        <v>1</v>
      </c>
      <c r="C21" s="6">
        <f t="shared" si="1"/>
        <v>3461</v>
      </c>
      <c r="D21" s="6">
        <v>1422</v>
      </c>
      <c r="E21" s="6">
        <v>2039</v>
      </c>
      <c r="F21" s="2">
        <f t="shared" si="0"/>
        <v>0.6851647285670732</v>
      </c>
      <c r="G21" s="2">
        <f t="shared" si="0"/>
        <v>0.2815094608559313</v>
      </c>
      <c r="H21" s="3">
        <f t="shared" si="0"/>
        <v>0.40365526771114196</v>
      </c>
      <c r="I21" s="7"/>
      <c r="K21" s="6"/>
      <c r="L21" s="6"/>
    </row>
    <row r="22" spans="1:12" ht="15">
      <c r="A22" s="7"/>
      <c r="B22" s="19" t="s">
        <v>2</v>
      </c>
      <c r="C22" s="6">
        <f t="shared" si="1"/>
        <v>833</v>
      </c>
      <c r="D22" s="6">
        <v>443</v>
      </c>
      <c r="E22" s="6">
        <v>390</v>
      </c>
      <c r="F22" s="2">
        <f t="shared" si="0"/>
        <v>0.16490673761813696</v>
      </c>
      <c r="G22" s="2">
        <f t="shared" si="0"/>
        <v>0.08769950151840898</v>
      </c>
      <c r="H22" s="3">
        <f t="shared" si="0"/>
        <v>0.077207236099728</v>
      </c>
      <c r="I22" s="7"/>
      <c r="K22" s="6"/>
      <c r="L22" s="6"/>
    </row>
    <row r="23" spans="1:12" ht="15">
      <c r="A23" s="7"/>
      <c r="B23" s="19" t="s">
        <v>3</v>
      </c>
      <c r="C23" s="6">
        <f t="shared" si="1"/>
        <v>544</v>
      </c>
      <c r="D23" s="6">
        <v>388</v>
      </c>
      <c r="E23" s="6">
        <v>156</v>
      </c>
      <c r="F23" s="2">
        <f t="shared" si="0"/>
        <v>0.10769419599551801</v>
      </c>
      <c r="G23" s="2">
        <f t="shared" si="0"/>
        <v>0.07681130155562682</v>
      </c>
      <c r="H23" s="3">
        <f t="shared" si="0"/>
        <v>0.030882894439891197</v>
      </c>
      <c r="I23" s="7"/>
      <c r="K23" s="6"/>
      <c r="L23" s="6"/>
    </row>
    <row r="24" spans="1:12" ht="15">
      <c r="A24" s="7"/>
      <c r="B24" s="19" t="s">
        <v>4</v>
      </c>
      <c r="C24" s="6">
        <f t="shared" si="1"/>
        <v>123</v>
      </c>
      <c r="D24" s="6">
        <v>113</v>
      </c>
      <c r="E24" s="6">
        <v>10</v>
      </c>
      <c r="F24" s="2">
        <f t="shared" si="0"/>
        <v>0.024349974462221907</v>
      </c>
      <c r="G24" s="2">
        <f t="shared" si="0"/>
        <v>0.02237030174171606</v>
      </c>
      <c r="H24" s="3">
        <f t="shared" si="0"/>
        <v>0.001979672720505846</v>
      </c>
      <c r="I24" s="7"/>
      <c r="K24" s="6"/>
      <c r="L24" s="6"/>
    </row>
    <row r="25" spans="1:12" ht="15">
      <c r="A25" s="7"/>
      <c r="B25" s="19" t="s">
        <v>148</v>
      </c>
      <c r="C25" s="6">
        <f t="shared" si="1"/>
        <v>119</v>
      </c>
      <c r="D25" s="6">
        <v>118</v>
      </c>
      <c r="E25" s="6">
        <v>1</v>
      </c>
      <c r="F25" s="2">
        <f t="shared" si="0"/>
        <v>0.023558105374019568</v>
      </c>
      <c r="G25" s="2">
        <f t="shared" si="0"/>
        <v>0.02336013810196898</v>
      </c>
      <c r="H25" s="3">
        <f t="shared" si="0"/>
        <v>0.0001979672720505846</v>
      </c>
      <c r="I25" s="7"/>
      <c r="K25" s="6"/>
      <c r="L25" s="6"/>
    </row>
    <row r="26" spans="1:9" ht="6.75" customHeight="1">
      <c r="A26" s="7"/>
      <c r="B26" s="19"/>
      <c r="C26" s="6"/>
      <c r="D26" s="6"/>
      <c r="E26" s="6"/>
      <c r="F26" s="2"/>
      <c r="G26" s="2"/>
      <c r="H26" s="3"/>
      <c r="I26" s="7"/>
    </row>
    <row r="27" spans="1:9" ht="16.5" customHeight="1">
      <c r="A27" s="7"/>
      <c r="B27" s="70" t="s">
        <v>10</v>
      </c>
      <c r="C27" s="6">
        <f>SUM(C15:C25)</f>
        <v>39496</v>
      </c>
      <c r="D27" s="6">
        <f>SUM(D15:D25)</f>
        <v>8453</v>
      </c>
      <c r="E27" s="6">
        <f>SUM(E15:E25)</f>
        <v>31043</v>
      </c>
      <c r="F27" s="2">
        <f aca="true" t="shared" si="2" ref="F27:H32">C27/$C$9*100</f>
        <v>7.81891537690989</v>
      </c>
      <c r="G27" s="2">
        <f t="shared" si="2"/>
        <v>1.6734173506435917</v>
      </c>
      <c r="H27" s="3">
        <f t="shared" si="2"/>
        <v>6.1454980262662975</v>
      </c>
      <c r="I27" s="7"/>
    </row>
    <row r="28" spans="1:9" ht="16.5" customHeight="1">
      <c r="A28" s="7"/>
      <c r="B28" s="19" t="s">
        <v>11</v>
      </c>
      <c r="C28" s="6">
        <f>SUM(C20:C25)</f>
        <v>13135</v>
      </c>
      <c r="D28" s="6">
        <f>SUM(D20:D25)</f>
        <v>4761</v>
      </c>
      <c r="E28" s="6">
        <f>SUM(E20:E25)</f>
        <v>8374</v>
      </c>
      <c r="F28" s="2">
        <f t="shared" si="2"/>
        <v>2.6003001183844288</v>
      </c>
      <c r="G28" s="2">
        <f t="shared" si="2"/>
        <v>0.9425221822328333</v>
      </c>
      <c r="H28" s="3">
        <f t="shared" si="2"/>
        <v>1.6577779361515954</v>
      </c>
      <c r="I28" s="7"/>
    </row>
    <row r="29" spans="1:9" ht="16.5" customHeight="1">
      <c r="A29" s="7"/>
      <c r="B29" s="19" t="s">
        <v>12</v>
      </c>
      <c r="C29" s="6">
        <f>SUM(C21:C25)</f>
        <v>5080</v>
      </c>
      <c r="D29" s="6">
        <f>SUM(D21:D25)</f>
        <v>2484</v>
      </c>
      <c r="E29" s="6">
        <f>SUM(E21:E25)</f>
        <v>2596</v>
      </c>
      <c r="F29" s="2">
        <f t="shared" si="2"/>
        <v>1.0056737420169697</v>
      </c>
      <c r="G29" s="2">
        <f t="shared" si="2"/>
        <v>0.4917507037736521</v>
      </c>
      <c r="H29" s="3">
        <f t="shared" si="2"/>
        <v>0.5139230382433176</v>
      </c>
      <c r="I29" s="7"/>
    </row>
    <row r="30" spans="1:9" ht="16.5" customHeight="1">
      <c r="A30" s="7"/>
      <c r="B30" s="19" t="s">
        <v>13</v>
      </c>
      <c r="C30" s="6">
        <f>SUM(C22:C25)</f>
        <v>1619</v>
      </c>
      <c r="D30" s="6">
        <f>SUM(D22:D25)</f>
        <v>1062</v>
      </c>
      <c r="E30" s="6">
        <f>SUM(E22:E25)</f>
        <v>557</v>
      </c>
      <c r="F30" s="2">
        <f t="shared" si="2"/>
        <v>0.32050901344989646</v>
      </c>
      <c r="G30" s="2">
        <f t="shared" si="2"/>
        <v>0.2102412429177208</v>
      </c>
      <c r="H30" s="3">
        <f t="shared" si="2"/>
        <v>0.11026777053217561</v>
      </c>
      <c r="I30" s="7"/>
    </row>
    <row r="31" spans="1:9" ht="16.5" customHeight="1">
      <c r="A31" s="7"/>
      <c r="B31" s="19" t="s">
        <v>14</v>
      </c>
      <c r="C31" s="6">
        <f>SUM(C23:C25)</f>
        <v>786</v>
      </c>
      <c r="D31" s="6">
        <f>SUM(D23:D25)</f>
        <v>619</v>
      </c>
      <c r="E31" s="6">
        <f>SUM(E23:E25)</f>
        <v>167</v>
      </c>
      <c r="F31" s="2">
        <f t="shared" si="2"/>
        <v>0.15560227583175948</v>
      </c>
      <c r="G31" s="2">
        <f t="shared" si="2"/>
        <v>0.12254174139931186</v>
      </c>
      <c r="H31" s="3">
        <f t="shared" si="2"/>
        <v>0.03306053443244763</v>
      </c>
      <c r="I31" s="7"/>
    </row>
    <row r="32" spans="1:9" ht="16.5" customHeight="1">
      <c r="A32" s="7"/>
      <c r="B32" s="19" t="s">
        <v>15</v>
      </c>
      <c r="C32" s="23">
        <f>SUM(C24:C25)</f>
        <v>242</v>
      </c>
      <c r="D32" s="6">
        <f>SUM(D24:D25)</f>
        <v>231</v>
      </c>
      <c r="E32" s="6">
        <f>SUM(E24:E25)</f>
        <v>11</v>
      </c>
      <c r="F32" s="2">
        <f t="shared" si="2"/>
        <v>0.04790807983624147</v>
      </c>
      <c r="G32" s="2">
        <f t="shared" si="2"/>
        <v>0.04573043984368504</v>
      </c>
      <c r="H32" s="3">
        <f t="shared" si="2"/>
        <v>0.0021776399925564306</v>
      </c>
      <c r="I32" s="7"/>
    </row>
    <row r="33" spans="1:9" ht="6.75" customHeight="1">
      <c r="A33" s="7"/>
      <c r="B33" s="19"/>
      <c r="C33" s="6"/>
      <c r="D33" s="6"/>
      <c r="E33" s="6"/>
      <c r="F33" s="2"/>
      <c r="G33" s="2"/>
      <c r="H33" s="3"/>
      <c r="I33" s="7"/>
    </row>
    <row r="34" spans="1:12" ht="15" customHeight="1">
      <c r="A34" s="7"/>
      <c r="B34" s="71" t="s">
        <v>149</v>
      </c>
      <c r="C34" s="6">
        <f>D34+E34</f>
        <v>493544</v>
      </c>
      <c r="D34" s="6">
        <v>13000</v>
      </c>
      <c r="E34" s="6">
        <v>480544</v>
      </c>
      <c r="F34" s="2">
        <f aca="true" t="shared" si="3" ref="F34:H37">C34/$C$9*100</f>
        <v>97.70555931693372</v>
      </c>
      <c r="G34" s="2">
        <f t="shared" si="3"/>
        <v>2.5735745366575995</v>
      </c>
      <c r="H34" s="3">
        <f t="shared" si="3"/>
        <v>95.13198478027613</v>
      </c>
      <c r="I34" s="7"/>
      <c r="K34" s="6"/>
      <c r="L34" s="6"/>
    </row>
    <row r="35" spans="1:12" ht="15">
      <c r="A35" s="7"/>
      <c r="B35" s="19" t="s">
        <v>150</v>
      </c>
      <c r="C35" s="6">
        <f>D35+E35</f>
        <v>10009</v>
      </c>
      <c r="D35" s="6">
        <v>3337</v>
      </c>
      <c r="E35" s="6">
        <v>6672</v>
      </c>
      <c r="F35" s="2">
        <f t="shared" si="3"/>
        <v>1.9814544259543012</v>
      </c>
      <c r="G35" s="2">
        <f t="shared" si="3"/>
        <v>0.6606167868328008</v>
      </c>
      <c r="H35" s="3">
        <f t="shared" si="3"/>
        <v>1.3208376391215004</v>
      </c>
      <c r="I35" s="7"/>
      <c r="K35" s="6"/>
      <c r="L35" s="6"/>
    </row>
    <row r="36" spans="1:12" ht="15">
      <c r="A36" s="7"/>
      <c r="B36" s="19" t="s">
        <v>151</v>
      </c>
      <c r="C36" s="6">
        <f>D36+E36</f>
        <v>800</v>
      </c>
      <c r="D36" s="6">
        <v>425</v>
      </c>
      <c r="E36" s="6">
        <v>375</v>
      </c>
      <c r="F36" s="2">
        <f t="shared" si="3"/>
        <v>0.15837381764046768</v>
      </c>
      <c r="G36" s="2">
        <f t="shared" si="3"/>
        <v>0.08413609062149846</v>
      </c>
      <c r="H36" s="3">
        <f t="shared" si="3"/>
        <v>0.07423772701896922</v>
      </c>
      <c r="I36" s="7"/>
      <c r="K36" s="6"/>
      <c r="L36" s="6"/>
    </row>
    <row r="37" spans="2:12" ht="15">
      <c r="B37" s="21" t="s">
        <v>152</v>
      </c>
      <c r="C37" s="22">
        <f>D37+E37</f>
        <v>781</v>
      </c>
      <c r="D37" s="111">
        <v>616</v>
      </c>
      <c r="E37" s="111">
        <v>165</v>
      </c>
      <c r="F37" s="4">
        <f t="shared" si="3"/>
        <v>0.15461243947150655</v>
      </c>
      <c r="G37" s="4">
        <f t="shared" si="3"/>
        <v>0.12194783958316012</v>
      </c>
      <c r="H37" s="5">
        <f t="shared" si="3"/>
        <v>0.032664599888346454</v>
      </c>
      <c r="K37" s="6"/>
      <c r="L37" s="6"/>
    </row>
  </sheetData>
  <sheetProtection/>
  <mergeCells count="1">
    <mergeCell ref="C5:H5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  <headerFooter>
    <oddFooter>&amp;C&amp;"Arial Unicode MS,標準"III-1-6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F4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3" width="8.7109375" style="1" customWidth="1"/>
    <col min="4" max="4" width="9.7109375" style="1" customWidth="1"/>
    <col min="5" max="7" width="8.7109375" style="1" customWidth="1"/>
    <col min="8" max="8" width="7.7109375" style="1" customWidth="1"/>
    <col min="9" max="10" width="8.7109375" style="1" customWidth="1"/>
    <col min="11" max="11" width="1.8515625" style="1" customWidth="1"/>
    <col min="12" max="12" width="1.7109375" style="1" customWidth="1"/>
    <col min="13" max="13" width="15.7109375" style="1" customWidth="1"/>
    <col min="14" max="21" width="8.7109375" style="1" customWidth="1"/>
    <col min="22" max="22" width="1.8515625" style="1" customWidth="1"/>
    <col min="23" max="23" width="1.7109375" style="1" customWidth="1"/>
    <col min="24" max="24" width="15.7109375" style="1" customWidth="1"/>
    <col min="25" max="32" width="8.7109375" style="1" customWidth="1"/>
    <col min="33" max="33" width="1.8515625" style="1" customWidth="1"/>
    <col min="34" max="16384" width="9.140625" style="1" customWidth="1"/>
  </cols>
  <sheetData>
    <row r="1" spans="1:32" ht="15" customHeight="1">
      <c r="A1" s="7"/>
      <c r="B1" s="7"/>
      <c r="C1" s="7"/>
      <c r="D1" s="7"/>
      <c r="E1" s="7"/>
      <c r="F1" s="7"/>
      <c r="J1" s="73" t="s">
        <v>45</v>
      </c>
      <c r="L1" s="7"/>
      <c r="M1" s="7"/>
      <c r="N1" s="7"/>
      <c r="O1" s="7"/>
      <c r="P1" s="7"/>
      <c r="Q1" s="7"/>
      <c r="U1" s="74" t="s">
        <v>46</v>
      </c>
      <c r="W1" s="7"/>
      <c r="X1" s="7"/>
      <c r="Y1" s="7"/>
      <c r="Z1" s="7"/>
      <c r="AA1" s="7"/>
      <c r="AB1" s="7"/>
      <c r="AF1" s="74" t="s">
        <v>55</v>
      </c>
    </row>
    <row r="2" spans="1:28" ht="15" customHeight="1">
      <c r="A2" s="7"/>
      <c r="B2" s="27" t="s">
        <v>63</v>
      </c>
      <c r="C2" s="27"/>
      <c r="D2" s="27"/>
      <c r="E2" s="27"/>
      <c r="F2" s="27"/>
      <c r="L2" s="7"/>
      <c r="M2" s="27" t="s">
        <v>63</v>
      </c>
      <c r="N2" s="27"/>
      <c r="O2" s="27"/>
      <c r="P2" s="27"/>
      <c r="Q2" s="27"/>
      <c r="W2" s="7"/>
      <c r="X2" s="27" t="s">
        <v>63</v>
      </c>
      <c r="Y2" s="27"/>
      <c r="Z2" s="27"/>
      <c r="AA2" s="27"/>
      <c r="AB2" s="27"/>
    </row>
    <row r="3" spans="1:28" ht="15" customHeight="1">
      <c r="A3" s="7"/>
      <c r="B3" s="27" t="s">
        <v>154</v>
      </c>
      <c r="C3" s="27"/>
      <c r="D3" s="27"/>
      <c r="E3" s="27"/>
      <c r="F3" s="27"/>
      <c r="L3" s="7"/>
      <c r="M3" s="27" t="s">
        <v>154</v>
      </c>
      <c r="N3" s="27"/>
      <c r="O3" s="27"/>
      <c r="P3" s="27"/>
      <c r="Q3" s="27"/>
      <c r="W3" s="7"/>
      <c r="X3" s="27" t="s">
        <v>154</v>
      </c>
      <c r="Y3" s="27"/>
      <c r="Z3" s="27"/>
      <c r="AA3" s="27"/>
      <c r="AB3" s="27"/>
    </row>
    <row r="4" spans="1:28" ht="15" customHeight="1">
      <c r="A4" s="7"/>
      <c r="B4" s="27"/>
      <c r="C4" s="27"/>
      <c r="D4" s="27"/>
      <c r="E4" s="27"/>
      <c r="F4" s="27"/>
      <c r="L4" s="7"/>
      <c r="M4" s="27"/>
      <c r="N4" s="27"/>
      <c r="O4" s="27"/>
      <c r="P4" s="27"/>
      <c r="Q4" s="27"/>
      <c r="W4" s="7"/>
      <c r="X4" s="27"/>
      <c r="Y4" s="27"/>
      <c r="Z4" s="27"/>
      <c r="AA4" s="27"/>
      <c r="AB4" s="27"/>
    </row>
    <row r="5" spans="1:32" ht="15" customHeight="1">
      <c r="A5" s="7"/>
      <c r="B5" s="38"/>
      <c r="C5" s="121" t="s">
        <v>51</v>
      </c>
      <c r="D5" s="122"/>
      <c r="E5" s="122"/>
      <c r="F5" s="122"/>
      <c r="G5" s="122"/>
      <c r="H5" s="122"/>
      <c r="I5" s="122"/>
      <c r="J5" s="123"/>
      <c r="L5" s="7"/>
      <c r="M5" s="38"/>
      <c r="N5" s="121" t="s">
        <v>51</v>
      </c>
      <c r="O5" s="122"/>
      <c r="P5" s="122"/>
      <c r="Q5" s="122"/>
      <c r="R5" s="122"/>
      <c r="S5" s="122"/>
      <c r="T5" s="122"/>
      <c r="U5" s="123"/>
      <c r="W5" s="7"/>
      <c r="X5" s="38"/>
      <c r="Y5" s="121" t="s">
        <v>51</v>
      </c>
      <c r="Z5" s="122"/>
      <c r="AA5" s="122"/>
      <c r="AB5" s="122"/>
      <c r="AC5" s="122"/>
      <c r="AD5" s="122"/>
      <c r="AE5" s="122"/>
      <c r="AF5" s="123"/>
    </row>
    <row r="6" spans="1:32" ht="48" customHeight="1">
      <c r="A6" s="7"/>
      <c r="B6" s="25" t="s">
        <v>5</v>
      </c>
      <c r="C6" s="44" t="s">
        <v>20</v>
      </c>
      <c r="D6" s="45" t="s">
        <v>38</v>
      </c>
      <c r="E6" s="46" t="s">
        <v>39</v>
      </c>
      <c r="F6" s="47" t="s">
        <v>40</v>
      </c>
      <c r="G6" s="48" t="s">
        <v>41</v>
      </c>
      <c r="H6" s="48" t="s">
        <v>42</v>
      </c>
      <c r="I6" s="49" t="s">
        <v>43</v>
      </c>
      <c r="J6" s="50" t="s">
        <v>44</v>
      </c>
      <c r="L6" s="7"/>
      <c r="M6" s="25" t="s">
        <v>5</v>
      </c>
      <c r="N6" s="44" t="s">
        <v>47</v>
      </c>
      <c r="O6" s="45" t="s">
        <v>48</v>
      </c>
      <c r="P6" s="46" t="s">
        <v>49</v>
      </c>
      <c r="Q6" s="54" t="s">
        <v>127</v>
      </c>
      <c r="R6" s="48" t="s">
        <v>50</v>
      </c>
      <c r="S6" s="48" t="s">
        <v>52</v>
      </c>
      <c r="T6" s="49" t="s">
        <v>53</v>
      </c>
      <c r="U6" s="50" t="s">
        <v>54</v>
      </c>
      <c r="W6" s="7"/>
      <c r="X6" s="25" t="s">
        <v>5</v>
      </c>
      <c r="Y6" s="44" t="s">
        <v>56</v>
      </c>
      <c r="Z6" s="45" t="s">
        <v>57</v>
      </c>
      <c r="AA6" s="46" t="s">
        <v>58</v>
      </c>
      <c r="AB6" s="54" t="s">
        <v>59</v>
      </c>
      <c r="AC6" s="48" t="s">
        <v>60</v>
      </c>
      <c r="AD6" s="48" t="s">
        <v>61</v>
      </c>
      <c r="AE6" s="49" t="s">
        <v>62</v>
      </c>
      <c r="AF6" s="50" t="s">
        <v>37</v>
      </c>
    </row>
    <row r="7" spans="1:32" ht="15" customHeight="1">
      <c r="A7" s="7"/>
      <c r="B7" s="26"/>
      <c r="C7" s="124" t="s">
        <v>16</v>
      </c>
      <c r="D7" s="125"/>
      <c r="E7" s="125"/>
      <c r="F7" s="125"/>
      <c r="G7" s="125"/>
      <c r="H7" s="125"/>
      <c r="I7" s="125"/>
      <c r="J7" s="126"/>
      <c r="L7" s="7"/>
      <c r="M7" s="26"/>
      <c r="N7" s="124" t="s">
        <v>16</v>
      </c>
      <c r="O7" s="125"/>
      <c r="P7" s="125"/>
      <c r="Q7" s="125"/>
      <c r="R7" s="125"/>
      <c r="S7" s="125"/>
      <c r="T7" s="125"/>
      <c r="U7" s="126"/>
      <c r="W7" s="7"/>
      <c r="X7" s="26"/>
      <c r="Y7" s="124" t="s">
        <v>16</v>
      </c>
      <c r="Z7" s="125"/>
      <c r="AA7" s="125"/>
      <c r="AB7" s="125"/>
      <c r="AC7" s="125"/>
      <c r="AD7" s="125"/>
      <c r="AE7" s="125"/>
      <c r="AF7" s="126"/>
    </row>
    <row r="8" spans="1:32" s="108" customFormat="1" ht="5.25" customHeight="1">
      <c r="A8" s="105"/>
      <c r="B8" s="106"/>
      <c r="C8" s="100"/>
      <c r="D8" s="100"/>
      <c r="E8" s="100"/>
      <c r="F8" s="107"/>
      <c r="G8" s="100"/>
      <c r="H8" s="107"/>
      <c r="I8" s="100"/>
      <c r="J8" s="109"/>
      <c r="L8" s="105"/>
      <c r="M8" s="106"/>
      <c r="N8" s="100"/>
      <c r="O8" s="100"/>
      <c r="P8" s="100"/>
      <c r="Q8" s="100"/>
      <c r="R8" s="100"/>
      <c r="S8" s="100"/>
      <c r="T8" s="100"/>
      <c r="U8" s="110"/>
      <c r="W8" s="105"/>
      <c r="X8" s="106"/>
      <c r="Y8" s="100"/>
      <c r="Z8" s="100"/>
      <c r="AA8" s="100"/>
      <c r="AB8" s="100"/>
      <c r="AC8" s="100"/>
      <c r="AD8" s="100"/>
      <c r="AE8" s="100"/>
      <c r="AF8" s="110"/>
    </row>
    <row r="9" spans="1:32" ht="15">
      <c r="A9" s="7"/>
      <c r="B9" s="19" t="s">
        <v>20</v>
      </c>
      <c r="C9" s="6">
        <f>SUM(D9:J9)+SUM(N9:U9)+SUM(Y9:AF9)</f>
        <v>49245</v>
      </c>
      <c r="D9" s="6">
        <f>SUM(D11:D25)</f>
        <v>17378</v>
      </c>
      <c r="E9" s="6">
        <f aca="true" t="shared" si="0" ref="E9:J9">SUM(E11:E25)</f>
        <v>2623</v>
      </c>
      <c r="F9" s="6">
        <f t="shared" si="0"/>
        <v>981</v>
      </c>
      <c r="G9" s="6">
        <f t="shared" si="0"/>
        <v>4300</v>
      </c>
      <c r="H9" s="6">
        <f t="shared" si="0"/>
        <v>329</v>
      </c>
      <c r="I9" s="6">
        <f t="shared" si="0"/>
        <v>1805</v>
      </c>
      <c r="J9" s="52">
        <f t="shared" si="0"/>
        <v>1979</v>
      </c>
      <c r="L9" s="7"/>
      <c r="M9" s="19" t="s">
        <v>20</v>
      </c>
      <c r="N9" s="6">
        <f>SUM(N11:N25)</f>
        <v>122</v>
      </c>
      <c r="O9" s="6">
        <f>SUM(O11:O25)</f>
        <v>13</v>
      </c>
      <c r="P9" s="6">
        <f aca="true" t="shared" si="1" ref="P9:U9">SUM(P11:P25)</f>
        <v>676</v>
      </c>
      <c r="Q9" s="6">
        <f t="shared" si="1"/>
        <v>83</v>
      </c>
      <c r="R9" s="6">
        <f t="shared" si="1"/>
        <v>4157</v>
      </c>
      <c r="S9" s="6">
        <f t="shared" si="1"/>
        <v>18</v>
      </c>
      <c r="T9" s="6">
        <f t="shared" si="1"/>
        <v>311</v>
      </c>
      <c r="U9" s="52">
        <f t="shared" si="1"/>
        <v>4192</v>
      </c>
      <c r="W9" s="7"/>
      <c r="X9" s="19" t="s">
        <v>20</v>
      </c>
      <c r="Y9" s="6">
        <f>SUM(Y11:Y25)</f>
        <v>424</v>
      </c>
      <c r="Z9" s="6">
        <f>SUM(Z11:Z25)</f>
        <v>7806</v>
      </c>
      <c r="AA9" s="6">
        <f aca="true" t="shared" si="2" ref="AA9:AF9">SUM(AA11:AA25)</f>
        <v>512</v>
      </c>
      <c r="AB9" s="6">
        <f t="shared" si="2"/>
        <v>261</v>
      </c>
      <c r="AC9" s="6">
        <f t="shared" si="2"/>
        <v>26</v>
      </c>
      <c r="AD9" s="6">
        <f t="shared" si="2"/>
        <v>94</v>
      </c>
      <c r="AE9" s="6">
        <f t="shared" si="2"/>
        <v>4</v>
      </c>
      <c r="AF9" s="52">
        <f t="shared" si="2"/>
        <v>1151</v>
      </c>
    </row>
    <row r="10" spans="1:32" ht="6.75" customHeight="1">
      <c r="A10" s="7"/>
      <c r="B10" s="19"/>
      <c r="C10" s="6"/>
      <c r="D10" s="6"/>
      <c r="E10" s="6"/>
      <c r="F10" s="39"/>
      <c r="G10" s="40"/>
      <c r="H10" s="40"/>
      <c r="I10" s="40"/>
      <c r="J10" s="51"/>
      <c r="L10" s="7"/>
      <c r="M10" s="19"/>
      <c r="N10" s="6"/>
      <c r="O10" s="6"/>
      <c r="P10" s="6"/>
      <c r="Q10" s="39"/>
      <c r="R10" s="40"/>
      <c r="S10" s="40"/>
      <c r="T10" s="40"/>
      <c r="U10" s="51"/>
      <c r="W10" s="7"/>
      <c r="X10" s="19"/>
      <c r="Y10" s="6"/>
      <c r="Z10" s="6"/>
      <c r="AA10" s="6"/>
      <c r="AB10" s="39"/>
      <c r="AC10" s="40"/>
      <c r="AD10" s="40"/>
      <c r="AE10" s="40"/>
      <c r="AF10" s="51"/>
    </row>
    <row r="11" spans="1:32" ht="15">
      <c r="A11" s="7"/>
      <c r="B11" s="19" t="s">
        <v>9</v>
      </c>
      <c r="C11" s="6">
        <f>SUM(D11:J11)+SUM(N11:U11)+SUM(Y11:AF11)</f>
        <v>10942</v>
      </c>
      <c r="D11" s="6">
        <v>3253</v>
      </c>
      <c r="E11" s="6">
        <v>295</v>
      </c>
      <c r="F11" s="6">
        <v>83</v>
      </c>
      <c r="G11" s="6">
        <v>1084</v>
      </c>
      <c r="H11" s="6">
        <v>5</v>
      </c>
      <c r="I11" s="6">
        <v>1080</v>
      </c>
      <c r="J11" s="52">
        <v>36</v>
      </c>
      <c r="L11" s="7"/>
      <c r="M11" s="19" t="s">
        <v>9</v>
      </c>
      <c r="N11" s="6">
        <v>2</v>
      </c>
      <c r="O11" s="6">
        <v>1</v>
      </c>
      <c r="P11" s="6">
        <v>34</v>
      </c>
      <c r="Q11" s="6">
        <v>0</v>
      </c>
      <c r="R11" s="6">
        <v>626</v>
      </c>
      <c r="S11" s="6">
        <v>4</v>
      </c>
      <c r="T11" s="6">
        <v>35</v>
      </c>
      <c r="U11" s="52">
        <v>3889</v>
      </c>
      <c r="W11" s="7"/>
      <c r="X11" s="19" t="s">
        <v>9</v>
      </c>
      <c r="Y11" s="97">
        <v>18</v>
      </c>
      <c r="Z11" s="97">
        <v>222</v>
      </c>
      <c r="AA11" s="97">
        <v>74</v>
      </c>
      <c r="AB11" s="97">
        <v>28</v>
      </c>
      <c r="AC11" s="97">
        <v>6</v>
      </c>
      <c r="AD11" s="97">
        <v>19</v>
      </c>
      <c r="AE11" s="97">
        <v>0</v>
      </c>
      <c r="AF11" s="102">
        <v>148</v>
      </c>
    </row>
    <row r="12" spans="1:32" ht="15">
      <c r="A12" s="7"/>
      <c r="B12" s="19">
        <v>2</v>
      </c>
      <c r="C12" s="6">
        <f aca="true" t="shared" si="3" ref="C12:C37">SUM(D12:J12)+SUM(N12:U12)+SUM(Y12:AF12)</f>
        <v>7545</v>
      </c>
      <c r="D12" s="6">
        <v>2871</v>
      </c>
      <c r="E12" s="6">
        <v>477</v>
      </c>
      <c r="F12" s="6">
        <v>79</v>
      </c>
      <c r="G12" s="6">
        <v>1377</v>
      </c>
      <c r="H12" s="6">
        <v>9</v>
      </c>
      <c r="I12" s="6">
        <v>454</v>
      </c>
      <c r="J12" s="52">
        <v>103</v>
      </c>
      <c r="L12" s="7"/>
      <c r="M12" s="19">
        <v>2</v>
      </c>
      <c r="N12" s="6">
        <v>1</v>
      </c>
      <c r="O12" s="6">
        <v>1</v>
      </c>
      <c r="P12" s="6">
        <v>72</v>
      </c>
      <c r="Q12" s="6">
        <v>3</v>
      </c>
      <c r="R12" s="6">
        <v>1036</v>
      </c>
      <c r="S12" s="6">
        <v>1</v>
      </c>
      <c r="T12" s="6">
        <v>55</v>
      </c>
      <c r="U12" s="52">
        <v>73</v>
      </c>
      <c r="W12" s="7"/>
      <c r="X12" s="19">
        <v>2</v>
      </c>
      <c r="Y12" s="97">
        <v>31</v>
      </c>
      <c r="Z12" s="97">
        <v>529</v>
      </c>
      <c r="AA12" s="97">
        <v>100</v>
      </c>
      <c r="AB12" s="97">
        <v>33</v>
      </c>
      <c r="AC12" s="97">
        <v>7</v>
      </c>
      <c r="AD12" s="97">
        <v>7</v>
      </c>
      <c r="AE12" s="97">
        <v>0</v>
      </c>
      <c r="AF12" s="102">
        <v>226</v>
      </c>
    </row>
    <row r="13" spans="1:32" ht="15">
      <c r="A13" s="7"/>
      <c r="B13" s="19">
        <v>3</v>
      </c>
      <c r="C13" s="6">
        <f t="shared" si="3"/>
        <v>4060</v>
      </c>
      <c r="D13" s="6">
        <v>1566</v>
      </c>
      <c r="E13" s="6">
        <v>300</v>
      </c>
      <c r="F13" s="6">
        <v>81</v>
      </c>
      <c r="G13" s="6">
        <v>354</v>
      </c>
      <c r="H13" s="6">
        <v>13</v>
      </c>
      <c r="I13" s="6">
        <v>72</v>
      </c>
      <c r="J13" s="52">
        <v>141</v>
      </c>
      <c r="L13" s="7"/>
      <c r="M13" s="19">
        <v>3</v>
      </c>
      <c r="N13" s="6">
        <v>2</v>
      </c>
      <c r="O13" s="6">
        <v>0</v>
      </c>
      <c r="P13" s="6">
        <v>24</v>
      </c>
      <c r="Q13" s="6">
        <v>1</v>
      </c>
      <c r="R13" s="6">
        <v>424</v>
      </c>
      <c r="S13" s="6">
        <v>3</v>
      </c>
      <c r="T13" s="6">
        <v>45</v>
      </c>
      <c r="U13" s="52">
        <v>63</v>
      </c>
      <c r="W13" s="7"/>
      <c r="X13" s="19">
        <v>3</v>
      </c>
      <c r="Y13" s="97">
        <v>26</v>
      </c>
      <c r="Z13" s="97">
        <v>680</v>
      </c>
      <c r="AA13" s="97">
        <v>81</v>
      </c>
      <c r="AB13" s="97">
        <v>29</v>
      </c>
      <c r="AC13" s="97">
        <v>2</v>
      </c>
      <c r="AD13" s="97">
        <v>9</v>
      </c>
      <c r="AE13" s="97">
        <v>1</v>
      </c>
      <c r="AF13" s="102">
        <v>143</v>
      </c>
    </row>
    <row r="14" spans="1:32" ht="15">
      <c r="A14" s="7"/>
      <c r="B14" s="19">
        <v>4</v>
      </c>
      <c r="C14" s="6">
        <f t="shared" si="3"/>
        <v>3204</v>
      </c>
      <c r="D14" s="6">
        <v>1235</v>
      </c>
      <c r="E14" s="6">
        <v>214</v>
      </c>
      <c r="F14" s="6">
        <v>68</v>
      </c>
      <c r="G14" s="6">
        <v>192</v>
      </c>
      <c r="H14" s="6">
        <v>26</v>
      </c>
      <c r="I14" s="6">
        <v>42</v>
      </c>
      <c r="J14" s="52">
        <v>174</v>
      </c>
      <c r="L14" s="7"/>
      <c r="M14" s="19">
        <v>4</v>
      </c>
      <c r="N14" s="6">
        <v>7</v>
      </c>
      <c r="O14" s="6">
        <v>0</v>
      </c>
      <c r="P14" s="6">
        <v>27</v>
      </c>
      <c r="Q14" s="6">
        <v>3</v>
      </c>
      <c r="R14" s="6">
        <v>291</v>
      </c>
      <c r="S14" s="6">
        <v>1</v>
      </c>
      <c r="T14" s="6">
        <v>34</v>
      </c>
      <c r="U14" s="52">
        <v>28</v>
      </c>
      <c r="W14" s="7"/>
      <c r="X14" s="19">
        <v>4</v>
      </c>
      <c r="Y14" s="97">
        <v>20</v>
      </c>
      <c r="Z14" s="97">
        <v>656</v>
      </c>
      <c r="AA14" s="97">
        <v>53</v>
      </c>
      <c r="AB14" s="97">
        <v>26</v>
      </c>
      <c r="AC14" s="97">
        <v>2</v>
      </c>
      <c r="AD14" s="97">
        <v>9</v>
      </c>
      <c r="AE14" s="97">
        <v>0</v>
      </c>
      <c r="AF14" s="102">
        <v>96</v>
      </c>
    </row>
    <row r="15" spans="1:32" ht="15">
      <c r="A15" s="7"/>
      <c r="B15" s="19" t="s">
        <v>21</v>
      </c>
      <c r="C15" s="6">
        <f t="shared" si="3"/>
        <v>2744</v>
      </c>
      <c r="D15" s="6">
        <v>1023</v>
      </c>
      <c r="E15" s="6">
        <v>199</v>
      </c>
      <c r="F15" s="6">
        <v>72</v>
      </c>
      <c r="G15" s="6">
        <v>145</v>
      </c>
      <c r="H15" s="6">
        <v>17</v>
      </c>
      <c r="I15" s="6">
        <v>37</v>
      </c>
      <c r="J15" s="52">
        <v>186</v>
      </c>
      <c r="L15" s="7"/>
      <c r="M15" s="19" t="s">
        <v>21</v>
      </c>
      <c r="N15" s="6">
        <v>6</v>
      </c>
      <c r="O15" s="6">
        <v>3</v>
      </c>
      <c r="P15" s="6">
        <v>35</v>
      </c>
      <c r="Q15" s="6">
        <v>1</v>
      </c>
      <c r="R15" s="6">
        <v>232</v>
      </c>
      <c r="S15" s="6">
        <v>1</v>
      </c>
      <c r="T15" s="6">
        <v>27</v>
      </c>
      <c r="U15" s="52">
        <v>31</v>
      </c>
      <c r="W15" s="7"/>
      <c r="X15" s="19" t="s">
        <v>21</v>
      </c>
      <c r="Y15" s="97">
        <v>19</v>
      </c>
      <c r="Z15" s="97">
        <v>561</v>
      </c>
      <c r="AA15" s="97">
        <v>50</v>
      </c>
      <c r="AB15" s="97">
        <v>20</v>
      </c>
      <c r="AC15" s="97">
        <v>0</v>
      </c>
      <c r="AD15" s="97">
        <v>3</v>
      </c>
      <c r="AE15" s="97">
        <v>1</v>
      </c>
      <c r="AF15" s="102">
        <v>75</v>
      </c>
    </row>
    <row r="16" spans="1:32" ht="15">
      <c r="A16" s="7"/>
      <c r="B16" s="19" t="s">
        <v>22</v>
      </c>
      <c r="C16" s="6">
        <f t="shared" si="3"/>
        <v>2530</v>
      </c>
      <c r="D16" s="6">
        <v>966</v>
      </c>
      <c r="E16" s="6">
        <v>146</v>
      </c>
      <c r="F16" s="6">
        <v>63</v>
      </c>
      <c r="G16" s="6">
        <v>185</v>
      </c>
      <c r="H16" s="6">
        <v>13</v>
      </c>
      <c r="I16" s="6">
        <v>30</v>
      </c>
      <c r="J16" s="52">
        <v>187</v>
      </c>
      <c r="L16" s="7"/>
      <c r="M16" s="19" t="s">
        <v>22</v>
      </c>
      <c r="N16" s="6">
        <v>10</v>
      </c>
      <c r="O16" s="6">
        <v>1</v>
      </c>
      <c r="P16" s="6">
        <v>26</v>
      </c>
      <c r="Q16" s="6">
        <v>1</v>
      </c>
      <c r="R16" s="6">
        <v>199</v>
      </c>
      <c r="S16" s="6">
        <v>2</v>
      </c>
      <c r="T16" s="6">
        <v>20</v>
      </c>
      <c r="U16" s="52">
        <v>26</v>
      </c>
      <c r="W16" s="7"/>
      <c r="X16" s="19" t="s">
        <v>22</v>
      </c>
      <c r="Y16" s="97">
        <v>19</v>
      </c>
      <c r="Z16" s="97">
        <v>539</v>
      </c>
      <c r="AA16" s="97">
        <v>22</v>
      </c>
      <c r="AB16" s="97">
        <v>21</v>
      </c>
      <c r="AC16" s="97">
        <v>2</v>
      </c>
      <c r="AD16" s="97">
        <v>5</v>
      </c>
      <c r="AE16" s="97">
        <v>0</v>
      </c>
      <c r="AF16" s="102">
        <v>47</v>
      </c>
    </row>
    <row r="17" spans="1:32" ht="15">
      <c r="A17" s="7"/>
      <c r="B17" s="19" t="s">
        <v>23</v>
      </c>
      <c r="C17" s="6">
        <f t="shared" si="3"/>
        <v>2030</v>
      </c>
      <c r="D17" s="6">
        <v>693</v>
      </c>
      <c r="E17" s="6">
        <v>122</v>
      </c>
      <c r="F17" s="6">
        <v>50</v>
      </c>
      <c r="G17" s="6">
        <v>162</v>
      </c>
      <c r="H17" s="6">
        <v>10</v>
      </c>
      <c r="I17" s="6">
        <v>20</v>
      </c>
      <c r="J17" s="52">
        <v>137</v>
      </c>
      <c r="L17" s="7"/>
      <c r="M17" s="19" t="s">
        <v>23</v>
      </c>
      <c r="N17" s="6">
        <v>2</v>
      </c>
      <c r="O17" s="6">
        <v>0</v>
      </c>
      <c r="P17" s="6">
        <v>39</v>
      </c>
      <c r="Q17" s="6">
        <v>1</v>
      </c>
      <c r="R17" s="6">
        <v>132</v>
      </c>
      <c r="S17" s="6">
        <v>1</v>
      </c>
      <c r="T17" s="6">
        <v>18</v>
      </c>
      <c r="U17" s="52">
        <v>15</v>
      </c>
      <c r="W17" s="7"/>
      <c r="X17" s="19" t="s">
        <v>23</v>
      </c>
      <c r="Y17" s="97">
        <v>20</v>
      </c>
      <c r="Z17" s="97">
        <v>526</v>
      </c>
      <c r="AA17" s="97">
        <v>21</v>
      </c>
      <c r="AB17" s="97">
        <v>11</v>
      </c>
      <c r="AC17" s="97">
        <v>1</v>
      </c>
      <c r="AD17" s="97">
        <v>7</v>
      </c>
      <c r="AE17" s="97">
        <v>0</v>
      </c>
      <c r="AF17" s="102">
        <v>42</v>
      </c>
    </row>
    <row r="18" spans="1:32" ht="15">
      <c r="A18" s="7"/>
      <c r="B18" s="19" t="s">
        <v>24</v>
      </c>
      <c r="C18" s="6">
        <f t="shared" si="3"/>
        <v>1686</v>
      </c>
      <c r="D18" s="6">
        <v>557</v>
      </c>
      <c r="E18" s="6">
        <v>80</v>
      </c>
      <c r="F18" s="6">
        <v>46</v>
      </c>
      <c r="G18" s="6">
        <v>153</v>
      </c>
      <c r="H18" s="6">
        <v>8</v>
      </c>
      <c r="I18" s="6">
        <v>17</v>
      </c>
      <c r="J18" s="52">
        <v>125</v>
      </c>
      <c r="L18" s="7"/>
      <c r="M18" s="19" t="s">
        <v>24</v>
      </c>
      <c r="N18" s="6">
        <v>3</v>
      </c>
      <c r="O18" s="6">
        <v>0</v>
      </c>
      <c r="P18" s="6">
        <v>39</v>
      </c>
      <c r="Q18" s="6">
        <v>2</v>
      </c>
      <c r="R18" s="6">
        <v>110</v>
      </c>
      <c r="S18" s="6">
        <v>1</v>
      </c>
      <c r="T18" s="6">
        <v>8</v>
      </c>
      <c r="U18" s="52">
        <v>14</v>
      </c>
      <c r="W18" s="7"/>
      <c r="X18" s="19" t="s">
        <v>24</v>
      </c>
      <c r="Y18" s="97">
        <v>7</v>
      </c>
      <c r="Z18" s="97">
        <v>447</v>
      </c>
      <c r="AA18" s="97">
        <v>17</v>
      </c>
      <c r="AB18" s="97">
        <v>10</v>
      </c>
      <c r="AC18" s="97">
        <v>2</v>
      </c>
      <c r="AD18" s="97">
        <v>6</v>
      </c>
      <c r="AE18" s="97">
        <v>0</v>
      </c>
      <c r="AF18" s="102">
        <v>34</v>
      </c>
    </row>
    <row r="19" spans="1:32" ht="15">
      <c r="A19" s="7"/>
      <c r="B19" s="19" t="s">
        <v>25</v>
      </c>
      <c r="C19" s="6">
        <f t="shared" si="3"/>
        <v>1329</v>
      </c>
      <c r="D19" s="6">
        <v>453</v>
      </c>
      <c r="E19" s="6">
        <v>59</v>
      </c>
      <c r="F19" s="6">
        <v>26</v>
      </c>
      <c r="G19" s="6">
        <v>121</v>
      </c>
      <c r="H19" s="6">
        <v>4</v>
      </c>
      <c r="I19" s="6">
        <v>7</v>
      </c>
      <c r="J19" s="52">
        <v>91</v>
      </c>
      <c r="L19" s="7"/>
      <c r="M19" s="19" t="s">
        <v>25</v>
      </c>
      <c r="N19" s="6">
        <v>6</v>
      </c>
      <c r="O19" s="6">
        <v>1</v>
      </c>
      <c r="P19" s="6">
        <v>25</v>
      </c>
      <c r="Q19" s="6">
        <v>0</v>
      </c>
      <c r="R19" s="6">
        <v>92</v>
      </c>
      <c r="S19" s="6">
        <v>0</v>
      </c>
      <c r="T19" s="6">
        <v>6</v>
      </c>
      <c r="U19" s="52">
        <v>7</v>
      </c>
      <c r="W19" s="7"/>
      <c r="X19" s="19" t="s">
        <v>25</v>
      </c>
      <c r="Y19" s="97">
        <v>11</v>
      </c>
      <c r="Z19" s="97">
        <v>380</v>
      </c>
      <c r="AA19" s="97">
        <v>13</v>
      </c>
      <c r="AB19" s="97">
        <v>4</v>
      </c>
      <c r="AC19" s="97">
        <v>1</v>
      </c>
      <c r="AD19" s="97">
        <v>2</v>
      </c>
      <c r="AE19" s="97">
        <v>1</v>
      </c>
      <c r="AF19" s="102">
        <v>19</v>
      </c>
    </row>
    <row r="20" spans="1:32" ht="15">
      <c r="A20" s="7"/>
      <c r="B20" s="19" t="s">
        <v>0</v>
      </c>
      <c r="C20" s="6">
        <f t="shared" si="3"/>
        <v>6653</v>
      </c>
      <c r="D20" s="6">
        <v>2277</v>
      </c>
      <c r="E20" s="6">
        <v>346</v>
      </c>
      <c r="F20" s="6">
        <v>218</v>
      </c>
      <c r="G20" s="6">
        <v>314</v>
      </c>
      <c r="H20" s="6">
        <v>69</v>
      </c>
      <c r="I20" s="6">
        <v>13</v>
      </c>
      <c r="J20" s="52">
        <v>419</v>
      </c>
      <c r="L20" s="7"/>
      <c r="M20" s="19" t="s">
        <v>0</v>
      </c>
      <c r="N20" s="6">
        <v>36</v>
      </c>
      <c r="O20" s="6">
        <v>3</v>
      </c>
      <c r="P20" s="6">
        <v>181</v>
      </c>
      <c r="Q20" s="6">
        <v>7</v>
      </c>
      <c r="R20" s="6">
        <v>455</v>
      </c>
      <c r="S20" s="6">
        <v>3</v>
      </c>
      <c r="T20" s="6">
        <v>29</v>
      </c>
      <c r="U20" s="52">
        <v>34</v>
      </c>
      <c r="W20" s="7"/>
      <c r="X20" s="19" t="s">
        <v>0</v>
      </c>
      <c r="Y20" s="97">
        <v>64</v>
      </c>
      <c r="Z20" s="97">
        <v>1946</v>
      </c>
      <c r="AA20" s="97">
        <v>50</v>
      </c>
      <c r="AB20" s="97">
        <v>44</v>
      </c>
      <c r="AC20" s="97">
        <v>2</v>
      </c>
      <c r="AD20" s="97">
        <v>11</v>
      </c>
      <c r="AE20" s="97">
        <v>1</v>
      </c>
      <c r="AF20" s="102">
        <v>131</v>
      </c>
    </row>
    <row r="21" spans="1:32" ht="15">
      <c r="A21" s="7"/>
      <c r="B21" s="19" t="s">
        <v>1</v>
      </c>
      <c r="C21" s="6">
        <f t="shared" si="3"/>
        <v>3917</v>
      </c>
      <c r="D21" s="6">
        <v>1422</v>
      </c>
      <c r="E21" s="6">
        <v>196</v>
      </c>
      <c r="F21" s="6">
        <v>129</v>
      </c>
      <c r="G21" s="6">
        <v>138</v>
      </c>
      <c r="H21" s="6">
        <v>62</v>
      </c>
      <c r="I21" s="6">
        <v>9</v>
      </c>
      <c r="J21" s="52">
        <v>264</v>
      </c>
      <c r="L21" s="7"/>
      <c r="M21" s="19" t="s">
        <v>1</v>
      </c>
      <c r="N21" s="6">
        <v>26</v>
      </c>
      <c r="O21" s="6">
        <v>2</v>
      </c>
      <c r="P21" s="6">
        <v>114</v>
      </c>
      <c r="Q21" s="6">
        <v>13</v>
      </c>
      <c r="R21" s="6">
        <v>283</v>
      </c>
      <c r="S21" s="6">
        <v>0</v>
      </c>
      <c r="T21" s="6">
        <v>19</v>
      </c>
      <c r="U21" s="52">
        <v>10</v>
      </c>
      <c r="W21" s="7"/>
      <c r="X21" s="19" t="s">
        <v>1</v>
      </c>
      <c r="Y21" s="97">
        <v>66</v>
      </c>
      <c r="Z21" s="97">
        <v>994</v>
      </c>
      <c r="AA21" s="97">
        <v>24</v>
      </c>
      <c r="AB21" s="97">
        <v>23</v>
      </c>
      <c r="AC21" s="97">
        <v>0</v>
      </c>
      <c r="AD21" s="97">
        <v>14</v>
      </c>
      <c r="AE21" s="97">
        <v>0</v>
      </c>
      <c r="AF21" s="102">
        <v>109</v>
      </c>
    </row>
    <row r="22" spans="1:32" ht="15">
      <c r="A22" s="7"/>
      <c r="B22" s="19" t="s">
        <v>2</v>
      </c>
      <c r="C22" s="6">
        <f t="shared" si="3"/>
        <v>1168</v>
      </c>
      <c r="D22" s="6">
        <v>443</v>
      </c>
      <c r="E22" s="6">
        <v>75</v>
      </c>
      <c r="F22" s="6">
        <v>33</v>
      </c>
      <c r="G22" s="6">
        <v>39</v>
      </c>
      <c r="H22" s="6">
        <v>22</v>
      </c>
      <c r="I22" s="6">
        <v>13</v>
      </c>
      <c r="J22" s="52">
        <v>62</v>
      </c>
      <c r="L22" s="7"/>
      <c r="M22" s="19" t="s">
        <v>2</v>
      </c>
      <c r="N22" s="6">
        <v>8</v>
      </c>
      <c r="O22" s="6">
        <v>0</v>
      </c>
      <c r="P22" s="6">
        <v>42</v>
      </c>
      <c r="Q22" s="6">
        <v>9</v>
      </c>
      <c r="R22" s="6">
        <v>93</v>
      </c>
      <c r="S22" s="6">
        <v>0</v>
      </c>
      <c r="T22" s="6">
        <v>6</v>
      </c>
      <c r="U22" s="52">
        <v>2</v>
      </c>
      <c r="W22" s="7"/>
      <c r="X22" s="19" t="s">
        <v>2</v>
      </c>
      <c r="Y22" s="97">
        <v>34</v>
      </c>
      <c r="Z22" s="97">
        <v>238</v>
      </c>
      <c r="AA22" s="97">
        <v>6</v>
      </c>
      <c r="AB22" s="97">
        <v>7</v>
      </c>
      <c r="AC22" s="97">
        <v>0</v>
      </c>
      <c r="AD22" s="97">
        <v>1</v>
      </c>
      <c r="AE22" s="97">
        <v>0</v>
      </c>
      <c r="AF22" s="102">
        <v>35</v>
      </c>
    </row>
    <row r="23" spans="1:32" ht="15">
      <c r="A23" s="7"/>
      <c r="B23" s="19" t="s">
        <v>3</v>
      </c>
      <c r="C23" s="6">
        <f t="shared" si="3"/>
        <v>882</v>
      </c>
      <c r="D23" s="6">
        <v>388</v>
      </c>
      <c r="E23" s="6">
        <v>55</v>
      </c>
      <c r="F23" s="6">
        <v>25</v>
      </c>
      <c r="G23" s="6">
        <v>30</v>
      </c>
      <c r="H23" s="6">
        <v>38</v>
      </c>
      <c r="I23" s="6">
        <v>7</v>
      </c>
      <c r="J23" s="52">
        <v>47</v>
      </c>
      <c r="L23" s="7"/>
      <c r="M23" s="19" t="s">
        <v>3</v>
      </c>
      <c r="N23" s="6">
        <v>11</v>
      </c>
      <c r="O23" s="6">
        <v>1</v>
      </c>
      <c r="P23" s="6">
        <v>17</v>
      </c>
      <c r="Q23" s="6">
        <v>15</v>
      </c>
      <c r="R23" s="6">
        <v>85</v>
      </c>
      <c r="S23" s="6">
        <v>1</v>
      </c>
      <c r="T23" s="6">
        <v>8</v>
      </c>
      <c r="U23" s="52">
        <v>0</v>
      </c>
      <c r="W23" s="7"/>
      <c r="X23" s="19" t="s">
        <v>3</v>
      </c>
      <c r="Y23" s="97">
        <v>35</v>
      </c>
      <c r="Z23" s="97">
        <v>86</v>
      </c>
      <c r="AA23" s="97">
        <v>1</v>
      </c>
      <c r="AB23" s="97">
        <v>5</v>
      </c>
      <c r="AC23" s="97">
        <v>1</v>
      </c>
      <c r="AD23" s="97">
        <v>1</v>
      </c>
      <c r="AE23" s="97">
        <v>0</v>
      </c>
      <c r="AF23" s="102">
        <v>25</v>
      </c>
    </row>
    <row r="24" spans="1:32" ht="15">
      <c r="A24" s="7"/>
      <c r="B24" s="19" t="s">
        <v>4</v>
      </c>
      <c r="C24" s="6">
        <f t="shared" si="3"/>
        <v>276</v>
      </c>
      <c r="D24" s="6">
        <v>113</v>
      </c>
      <c r="E24" s="6">
        <v>30</v>
      </c>
      <c r="F24" s="6">
        <v>5</v>
      </c>
      <c r="G24" s="6">
        <v>4</v>
      </c>
      <c r="H24" s="6">
        <v>18</v>
      </c>
      <c r="I24" s="6">
        <v>4</v>
      </c>
      <c r="J24" s="52">
        <v>5</v>
      </c>
      <c r="L24" s="7"/>
      <c r="M24" s="19" t="s">
        <v>4</v>
      </c>
      <c r="N24" s="6">
        <v>1</v>
      </c>
      <c r="O24" s="6">
        <v>0</v>
      </c>
      <c r="P24" s="6">
        <v>1</v>
      </c>
      <c r="Q24" s="6">
        <v>11</v>
      </c>
      <c r="R24" s="6">
        <v>49</v>
      </c>
      <c r="S24" s="6">
        <v>0</v>
      </c>
      <c r="T24" s="6">
        <v>1</v>
      </c>
      <c r="U24" s="52">
        <v>0</v>
      </c>
      <c r="W24" s="7"/>
      <c r="X24" s="19" t="s">
        <v>4</v>
      </c>
      <c r="Y24" s="97">
        <v>23</v>
      </c>
      <c r="Z24" s="97">
        <v>2</v>
      </c>
      <c r="AA24" s="97">
        <v>0</v>
      </c>
      <c r="AB24" s="97">
        <v>0</v>
      </c>
      <c r="AC24" s="97">
        <v>0</v>
      </c>
      <c r="AD24" s="97">
        <v>0</v>
      </c>
      <c r="AE24" s="97">
        <v>0</v>
      </c>
      <c r="AF24" s="102">
        <v>9</v>
      </c>
    </row>
    <row r="25" spans="1:32" ht="15">
      <c r="A25" s="7"/>
      <c r="B25" s="19" t="s">
        <v>19</v>
      </c>
      <c r="C25" s="6">
        <f t="shared" si="3"/>
        <v>279</v>
      </c>
      <c r="D25" s="6">
        <v>118</v>
      </c>
      <c r="E25" s="6">
        <v>29</v>
      </c>
      <c r="F25" s="6">
        <v>3</v>
      </c>
      <c r="G25" s="6">
        <v>2</v>
      </c>
      <c r="H25" s="6">
        <v>15</v>
      </c>
      <c r="I25" s="6">
        <v>0</v>
      </c>
      <c r="J25" s="52">
        <v>2</v>
      </c>
      <c r="L25" s="7"/>
      <c r="M25" s="19" t="s">
        <v>19</v>
      </c>
      <c r="N25" s="6">
        <v>1</v>
      </c>
      <c r="O25" s="6">
        <v>0</v>
      </c>
      <c r="P25" s="6">
        <v>0</v>
      </c>
      <c r="Q25" s="6">
        <v>16</v>
      </c>
      <c r="R25" s="6">
        <v>50</v>
      </c>
      <c r="S25" s="6">
        <v>0</v>
      </c>
      <c r="T25" s="6">
        <v>0</v>
      </c>
      <c r="U25" s="52">
        <v>0</v>
      </c>
      <c r="W25" s="7"/>
      <c r="X25" s="19" t="s">
        <v>19</v>
      </c>
      <c r="Y25" s="97">
        <v>31</v>
      </c>
      <c r="Z25" s="97">
        <v>0</v>
      </c>
      <c r="AA25" s="97">
        <v>0</v>
      </c>
      <c r="AB25" s="97">
        <v>0</v>
      </c>
      <c r="AC25" s="97">
        <v>0</v>
      </c>
      <c r="AD25" s="97">
        <v>0</v>
      </c>
      <c r="AE25" s="97">
        <v>0</v>
      </c>
      <c r="AF25" s="102">
        <v>12</v>
      </c>
    </row>
    <row r="26" spans="1:32" ht="6.75" customHeight="1">
      <c r="A26" s="7"/>
      <c r="B26" s="19"/>
      <c r="C26" s="6"/>
      <c r="D26" s="6"/>
      <c r="E26" s="6"/>
      <c r="F26" s="6"/>
      <c r="G26" s="81"/>
      <c r="H26" s="81"/>
      <c r="I26" s="81"/>
      <c r="J26" s="82"/>
      <c r="L26" s="7"/>
      <c r="M26" s="19"/>
      <c r="N26" s="6"/>
      <c r="O26" s="6"/>
      <c r="P26" s="6"/>
      <c r="Q26" s="6"/>
      <c r="R26" s="81"/>
      <c r="S26" s="81"/>
      <c r="T26" s="81"/>
      <c r="U26" s="82"/>
      <c r="W26" s="7"/>
      <c r="X26" s="19"/>
      <c r="Y26" s="6"/>
      <c r="Z26" s="6"/>
      <c r="AA26" s="6"/>
      <c r="AB26" s="6"/>
      <c r="AC26" s="81"/>
      <c r="AD26" s="81"/>
      <c r="AE26" s="81"/>
      <c r="AF26" s="82"/>
    </row>
    <row r="27" spans="1:32" ht="16.5" customHeight="1">
      <c r="A27" s="7"/>
      <c r="B27" s="70" t="s">
        <v>10</v>
      </c>
      <c r="C27" s="23">
        <f t="shared" si="3"/>
        <v>23494</v>
      </c>
      <c r="D27" s="6">
        <f aca="true" t="shared" si="4" ref="D27:J27">SUM(D15:D25)</f>
        <v>8453</v>
      </c>
      <c r="E27" s="6">
        <f t="shared" si="4"/>
        <v>1337</v>
      </c>
      <c r="F27" s="6">
        <f t="shared" si="4"/>
        <v>670</v>
      </c>
      <c r="G27" s="6">
        <f t="shared" si="4"/>
        <v>1293</v>
      </c>
      <c r="H27" s="6">
        <f t="shared" si="4"/>
        <v>276</v>
      </c>
      <c r="I27" s="6">
        <f t="shared" si="4"/>
        <v>157</v>
      </c>
      <c r="J27" s="52">
        <f t="shared" si="4"/>
        <v>1525</v>
      </c>
      <c r="L27" s="7"/>
      <c r="M27" s="70" t="s">
        <v>10</v>
      </c>
      <c r="N27" s="6">
        <f aca="true" t="shared" si="5" ref="N27:U27">SUM(N15:N25)</f>
        <v>110</v>
      </c>
      <c r="O27" s="6">
        <f t="shared" si="5"/>
        <v>11</v>
      </c>
      <c r="P27" s="6">
        <f t="shared" si="5"/>
        <v>519</v>
      </c>
      <c r="Q27" s="6">
        <f t="shared" si="5"/>
        <v>76</v>
      </c>
      <c r="R27" s="6">
        <f t="shared" si="5"/>
        <v>1780</v>
      </c>
      <c r="S27" s="6">
        <f t="shared" si="5"/>
        <v>9</v>
      </c>
      <c r="T27" s="6">
        <f t="shared" si="5"/>
        <v>142</v>
      </c>
      <c r="U27" s="52">
        <f t="shared" si="5"/>
        <v>139</v>
      </c>
      <c r="W27" s="7"/>
      <c r="X27" s="70" t="s">
        <v>10</v>
      </c>
      <c r="Y27" s="6">
        <f aca="true" t="shared" si="6" ref="Y27:AF27">SUM(Y15:Y25)</f>
        <v>329</v>
      </c>
      <c r="Z27" s="6">
        <f t="shared" si="6"/>
        <v>5719</v>
      </c>
      <c r="AA27" s="6">
        <f t="shared" si="6"/>
        <v>204</v>
      </c>
      <c r="AB27" s="6">
        <f t="shared" si="6"/>
        <v>145</v>
      </c>
      <c r="AC27" s="6">
        <f t="shared" si="6"/>
        <v>9</v>
      </c>
      <c r="AD27" s="6">
        <f t="shared" si="6"/>
        <v>50</v>
      </c>
      <c r="AE27" s="6">
        <f t="shared" si="6"/>
        <v>3</v>
      </c>
      <c r="AF27" s="52">
        <f t="shared" si="6"/>
        <v>538</v>
      </c>
    </row>
    <row r="28" spans="1:32" ht="16.5" customHeight="1">
      <c r="A28" s="7"/>
      <c r="B28" s="19" t="s">
        <v>11</v>
      </c>
      <c r="C28" s="23">
        <f t="shared" si="3"/>
        <v>13175</v>
      </c>
      <c r="D28" s="6">
        <f aca="true" t="shared" si="7" ref="D28:J28">SUM(D20:D25)</f>
        <v>4761</v>
      </c>
      <c r="E28" s="6">
        <f t="shared" si="7"/>
        <v>731</v>
      </c>
      <c r="F28" s="6">
        <f t="shared" si="7"/>
        <v>413</v>
      </c>
      <c r="G28" s="6">
        <f t="shared" si="7"/>
        <v>527</v>
      </c>
      <c r="H28" s="6">
        <f t="shared" si="7"/>
        <v>224</v>
      </c>
      <c r="I28" s="6">
        <f t="shared" si="7"/>
        <v>46</v>
      </c>
      <c r="J28" s="52">
        <f t="shared" si="7"/>
        <v>799</v>
      </c>
      <c r="L28" s="7"/>
      <c r="M28" s="19" t="s">
        <v>11</v>
      </c>
      <c r="N28" s="6">
        <f aca="true" t="shared" si="8" ref="N28:U28">SUM(N20:N25)</f>
        <v>83</v>
      </c>
      <c r="O28" s="6">
        <f t="shared" si="8"/>
        <v>6</v>
      </c>
      <c r="P28" s="6">
        <f t="shared" si="8"/>
        <v>355</v>
      </c>
      <c r="Q28" s="6">
        <f t="shared" si="8"/>
        <v>71</v>
      </c>
      <c r="R28" s="6">
        <f t="shared" si="8"/>
        <v>1015</v>
      </c>
      <c r="S28" s="6">
        <f t="shared" si="8"/>
        <v>4</v>
      </c>
      <c r="T28" s="6">
        <f t="shared" si="8"/>
        <v>63</v>
      </c>
      <c r="U28" s="52">
        <f t="shared" si="8"/>
        <v>46</v>
      </c>
      <c r="W28" s="7"/>
      <c r="X28" s="19" t="s">
        <v>11</v>
      </c>
      <c r="Y28" s="6">
        <f aca="true" t="shared" si="9" ref="Y28:AF28">SUM(Y20:Y25)</f>
        <v>253</v>
      </c>
      <c r="Z28" s="6">
        <f t="shared" si="9"/>
        <v>3266</v>
      </c>
      <c r="AA28" s="6">
        <f t="shared" si="9"/>
        <v>81</v>
      </c>
      <c r="AB28" s="6">
        <f t="shared" si="9"/>
        <v>79</v>
      </c>
      <c r="AC28" s="6">
        <f t="shared" si="9"/>
        <v>3</v>
      </c>
      <c r="AD28" s="6">
        <f t="shared" si="9"/>
        <v>27</v>
      </c>
      <c r="AE28" s="6">
        <f t="shared" si="9"/>
        <v>1</v>
      </c>
      <c r="AF28" s="52">
        <f t="shared" si="9"/>
        <v>321</v>
      </c>
    </row>
    <row r="29" spans="1:32" ht="16.5" customHeight="1">
      <c r="A29" s="7"/>
      <c r="B29" s="19" t="s">
        <v>12</v>
      </c>
      <c r="C29" s="23">
        <f t="shared" si="3"/>
        <v>6522</v>
      </c>
      <c r="D29" s="6">
        <f aca="true" t="shared" si="10" ref="D29:J29">SUM(D21:D25)</f>
        <v>2484</v>
      </c>
      <c r="E29" s="6">
        <f t="shared" si="10"/>
        <v>385</v>
      </c>
      <c r="F29" s="6">
        <f t="shared" si="10"/>
        <v>195</v>
      </c>
      <c r="G29" s="6">
        <f t="shared" si="10"/>
        <v>213</v>
      </c>
      <c r="H29" s="6">
        <f t="shared" si="10"/>
        <v>155</v>
      </c>
      <c r="I29" s="6">
        <f t="shared" si="10"/>
        <v>33</v>
      </c>
      <c r="J29" s="52">
        <f t="shared" si="10"/>
        <v>380</v>
      </c>
      <c r="L29" s="7"/>
      <c r="M29" s="19" t="s">
        <v>12</v>
      </c>
      <c r="N29" s="6">
        <f aca="true" t="shared" si="11" ref="N29:U29">SUM(N21:N25)</f>
        <v>47</v>
      </c>
      <c r="O29" s="6">
        <f t="shared" si="11"/>
        <v>3</v>
      </c>
      <c r="P29" s="6">
        <f t="shared" si="11"/>
        <v>174</v>
      </c>
      <c r="Q29" s="6">
        <f t="shared" si="11"/>
        <v>64</v>
      </c>
      <c r="R29" s="6">
        <f t="shared" si="11"/>
        <v>560</v>
      </c>
      <c r="S29" s="6">
        <f t="shared" si="11"/>
        <v>1</v>
      </c>
      <c r="T29" s="6">
        <f t="shared" si="11"/>
        <v>34</v>
      </c>
      <c r="U29" s="52">
        <f t="shared" si="11"/>
        <v>12</v>
      </c>
      <c r="W29" s="7"/>
      <c r="X29" s="19" t="s">
        <v>12</v>
      </c>
      <c r="Y29" s="6">
        <f aca="true" t="shared" si="12" ref="Y29:AF29">SUM(Y21:Y25)</f>
        <v>189</v>
      </c>
      <c r="Z29" s="6">
        <f t="shared" si="12"/>
        <v>1320</v>
      </c>
      <c r="AA29" s="6">
        <f t="shared" si="12"/>
        <v>31</v>
      </c>
      <c r="AB29" s="6">
        <f t="shared" si="12"/>
        <v>35</v>
      </c>
      <c r="AC29" s="6">
        <f t="shared" si="12"/>
        <v>1</v>
      </c>
      <c r="AD29" s="6">
        <f t="shared" si="12"/>
        <v>16</v>
      </c>
      <c r="AE29" s="6">
        <f t="shared" si="12"/>
        <v>0</v>
      </c>
      <c r="AF29" s="52">
        <f t="shared" si="12"/>
        <v>190</v>
      </c>
    </row>
    <row r="30" spans="1:32" ht="16.5" customHeight="1">
      <c r="A30" s="7"/>
      <c r="B30" s="19" t="s">
        <v>13</v>
      </c>
      <c r="C30" s="23">
        <f t="shared" si="3"/>
        <v>2605</v>
      </c>
      <c r="D30" s="6">
        <f aca="true" t="shared" si="13" ref="D30:J30">SUM(D22:D25)</f>
        <v>1062</v>
      </c>
      <c r="E30" s="6">
        <f t="shared" si="13"/>
        <v>189</v>
      </c>
      <c r="F30" s="6">
        <f t="shared" si="13"/>
        <v>66</v>
      </c>
      <c r="G30" s="6">
        <f t="shared" si="13"/>
        <v>75</v>
      </c>
      <c r="H30" s="6">
        <f t="shared" si="13"/>
        <v>93</v>
      </c>
      <c r="I30" s="6">
        <f t="shared" si="13"/>
        <v>24</v>
      </c>
      <c r="J30" s="52">
        <f t="shared" si="13"/>
        <v>116</v>
      </c>
      <c r="L30" s="7"/>
      <c r="M30" s="19" t="s">
        <v>13</v>
      </c>
      <c r="N30" s="6">
        <f aca="true" t="shared" si="14" ref="N30:U30">SUM(N22:N25)</f>
        <v>21</v>
      </c>
      <c r="O30" s="6">
        <f t="shared" si="14"/>
        <v>1</v>
      </c>
      <c r="P30" s="6">
        <f t="shared" si="14"/>
        <v>60</v>
      </c>
      <c r="Q30" s="6">
        <f t="shared" si="14"/>
        <v>51</v>
      </c>
      <c r="R30" s="6">
        <f t="shared" si="14"/>
        <v>277</v>
      </c>
      <c r="S30" s="6">
        <f t="shared" si="14"/>
        <v>1</v>
      </c>
      <c r="T30" s="6">
        <f t="shared" si="14"/>
        <v>15</v>
      </c>
      <c r="U30" s="52">
        <f t="shared" si="14"/>
        <v>2</v>
      </c>
      <c r="W30" s="7"/>
      <c r="X30" s="19" t="s">
        <v>13</v>
      </c>
      <c r="Y30" s="6">
        <f aca="true" t="shared" si="15" ref="Y30:AF30">SUM(Y22:Y25)</f>
        <v>123</v>
      </c>
      <c r="Z30" s="6">
        <f t="shared" si="15"/>
        <v>326</v>
      </c>
      <c r="AA30" s="6">
        <f t="shared" si="15"/>
        <v>7</v>
      </c>
      <c r="AB30" s="6">
        <f t="shared" si="15"/>
        <v>12</v>
      </c>
      <c r="AC30" s="6">
        <f t="shared" si="15"/>
        <v>1</v>
      </c>
      <c r="AD30" s="6">
        <f t="shared" si="15"/>
        <v>2</v>
      </c>
      <c r="AE30" s="6">
        <f t="shared" si="15"/>
        <v>0</v>
      </c>
      <c r="AF30" s="52">
        <f t="shared" si="15"/>
        <v>81</v>
      </c>
    </row>
    <row r="31" spans="1:32" ht="16.5" customHeight="1">
      <c r="A31" s="7"/>
      <c r="B31" s="19" t="s">
        <v>14</v>
      </c>
      <c r="C31" s="23">
        <f t="shared" si="3"/>
        <v>1437</v>
      </c>
      <c r="D31" s="6">
        <f aca="true" t="shared" si="16" ref="D31:J31">SUM(D23:D25)</f>
        <v>619</v>
      </c>
      <c r="E31" s="6">
        <f t="shared" si="16"/>
        <v>114</v>
      </c>
      <c r="F31" s="6">
        <f t="shared" si="16"/>
        <v>33</v>
      </c>
      <c r="G31" s="6">
        <f t="shared" si="16"/>
        <v>36</v>
      </c>
      <c r="H31" s="6">
        <f t="shared" si="16"/>
        <v>71</v>
      </c>
      <c r="I31" s="6">
        <f t="shared" si="16"/>
        <v>11</v>
      </c>
      <c r="J31" s="52">
        <f t="shared" si="16"/>
        <v>54</v>
      </c>
      <c r="L31" s="7"/>
      <c r="M31" s="19" t="s">
        <v>14</v>
      </c>
      <c r="N31" s="6">
        <f aca="true" t="shared" si="17" ref="N31:U31">SUM(N23:N25)</f>
        <v>13</v>
      </c>
      <c r="O31" s="6">
        <f t="shared" si="17"/>
        <v>1</v>
      </c>
      <c r="P31" s="6">
        <f t="shared" si="17"/>
        <v>18</v>
      </c>
      <c r="Q31" s="6">
        <f t="shared" si="17"/>
        <v>42</v>
      </c>
      <c r="R31" s="6">
        <f t="shared" si="17"/>
        <v>184</v>
      </c>
      <c r="S31" s="6">
        <f t="shared" si="17"/>
        <v>1</v>
      </c>
      <c r="T31" s="6">
        <f t="shared" si="17"/>
        <v>9</v>
      </c>
      <c r="U31" s="52">
        <f t="shared" si="17"/>
        <v>0</v>
      </c>
      <c r="W31" s="7"/>
      <c r="X31" s="19" t="s">
        <v>14</v>
      </c>
      <c r="Y31" s="6">
        <f aca="true" t="shared" si="18" ref="Y31:AF31">SUM(Y23:Y25)</f>
        <v>89</v>
      </c>
      <c r="Z31" s="6">
        <f t="shared" si="18"/>
        <v>88</v>
      </c>
      <c r="AA31" s="6">
        <f t="shared" si="18"/>
        <v>1</v>
      </c>
      <c r="AB31" s="6">
        <f t="shared" si="18"/>
        <v>5</v>
      </c>
      <c r="AC31" s="6">
        <f t="shared" si="18"/>
        <v>1</v>
      </c>
      <c r="AD31" s="6">
        <f t="shared" si="18"/>
        <v>1</v>
      </c>
      <c r="AE31" s="6">
        <f t="shared" si="18"/>
        <v>0</v>
      </c>
      <c r="AF31" s="52">
        <f t="shared" si="18"/>
        <v>46</v>
      </c>
    </row>
    <row r="32" spans="1:32" ht="16.5" customHeight="1">
      <c r="A32" s="7"/>
      <c r="B32" s="19" t="s">
        <v>15</v>
      </c>
      <c r="C32" s="23">
        <f t="shared" si="3"/>
        <v>555</v>
      </c>
      <c r="D32" s="6">
        <f aca="true" t="shared" si="19" ref="D32:J32">SUM(D24:D25)</f>
        <v>231</v>
      </c>
      <c r="E32" s="6">
        <f t="shared" si="19"/>
        <v>59</v>
      </c>
      <c r="F32" s="6">
        <f t="shared" si="19"/>
        <v>8</v>
      </c>
      <c r="G32" s="6">
        <f t="shared" si="19"/>
        <v>6</v>
      </c>
      <c r="H32" s="6">
        <f t="shared" si="19"/>
        <v>33</v>
      </c>
      <c r="I32" s="6">
        <f t="shared" si="19"/>
        <v>4</v>
      </c>
      <c r="J32" s="52">
        <f t="shared" si="19"/>
        <v>7</v>
      </c>
      <c r="L32" s="7"/>
      <c r="M32" s="19" t="s">
        <v>15</v>
      </c>
      <c r="N32" s="23">
        <f aca="true" t="shared" si="20" ref="N32:U32">SUM(N24:N25)</f>
        <v>2</v>
      </c>
      <c r="O32" s="6">
        <f t="shared" si="20"/>
        <v>0</v>
      </c>
      <c r="P32" s="6">
        <f t="shared" si="20"/>
        <v>1</v>
      </c>
      <c r="Q32" s="6">
        <f t="shared" si="20"/>
        <v>27</v>
      </c>
      <c r="R32" s="6">
        <f t="shared" si="20"/>
        <v>99</v>
      </c>
      <c r="S32" s="6">
        <f t="shared" si="20"/>
        <v>0</v>
      </c>
      <c r="T32" s="6">
        <f t="shared" si="20"/>
        <v>1</v>
      </c>
      <c r="U32" s="52">
        <f t="shared" si="20"/>
        <v>0</v>
      </c>
      <c r="W32" s="7"/>
      <c r="X32" s="19" t="s">
        <v>15</v>
      </c>
      <c r="Y32" s="23">
        <f aca="true" t="shared" si="21" ref="Y32:AF32">SUM(Y24:Y25)</f>
        <v>54</v>
      </c>
      <c r="Z32" s="6">
        <f t="shared" si="21"/>
        <v>2</v>
      </c>
      <c r="AA32" s="6">
        <f t="shared" si="21"/>
        <v>0</v>
      </c>
      <c r="AB32" s="6">
        <f t="shared" si="21"/>
        <v>0</v>
      </c>
      <c r="AC32" s="6">
        <f t="shared" si="21"/>
        <v>0</v>
      </c>
      <c r="AD32" s="6">
        <f t="shared" si="21"/>
        <v>0</v>
      </c>
      <c r="AE32" s="6">
        <f t="shared" si="21"/>
        <v>0</v>
      </c>
      <c r="AF32" s="52">
        <f t="shared" si="21"/>
        <v>21</v>
      </c>
    </row>
    <row r="33" spans="1:32" ht="6.75" customHeight="1">
      <c r="A33" s="7"/>
      <c r="B33" s="19"/>
      <c r="C33" s="23"/>
      <c r="D33" s="6"/>
      <c r="E33" s="6"/>
      <c r="F33" s="6"/>
      <c r="G33" s="81"/>
      <c r="H33" s="81"/>
      <c r="I33" s="81"/>
      <c r="J33" s="82"/>
      <c r="L33" s="7"/>
      <c r="M33" s="19"/>
      <c r="N33" s="6"/>
      <c r="O33" s="6"/>
      <c r="P33" s="6"/>
      <c r="Q33" s="6"/>
      <c r="R33" s="81"/>
      <c r="S33" s="81"/>
      <c r="T33" s="81"/>
      <c r="U33" s="82"/>
      <c r="W33" s="7"/>
      <c r="X33" s="19"/>
      <c r="Y33" s="6"/>
      <c r="Z33" s="6"/>
      <c r="AA33" s="6"/>
      <c r="AB33" s="6"/>
      <c r="AC33" s="81"/>
      <c r="AD33" s="81"/>
      <c r="AE33" s="81"/>
      <c r="AF33" s="82"/>
    </row>
    <row r="34" spans="1:32" ht="15" customHeight="1">
      <c r="A34" s="7"/>
      <c r="B34" s="71" t="s">
        <v>26</v>
      </c>
      <c r="C34" s="23">
        <f t="shared" si="3"/>
        <v>37206</v>
      </c>
      <c r="D34" s="6">
        <v>13000</v>
      </c>
      <c r="E34" s="6">
        <v>1945</v>
      </c>
      <c r="F34" s="6">
        <v>595</v>
      </c>
      <c r="G34" s="6">
        <v>3847</v>
      </c>
      <c r="H34" s="6">
        <v>116</v>
      </c>
      <c r="I34" s="6">
        <v>1759</v>
      </c>
      <c r="J34" s="52">
        <v>1246</v>
      </c>
      <c r="L34" s="7"/>
      <c r="M34" s="71" t="s">
        <v>26</v>
      </c>
      <c r="N34" s="6">
        <v>45</v>
      </c>
      <c r="O34" s="6">
        <v>7</v>
      </c>
      <c r="P34" s="6">
        <v>355</v>
      </c>
      <c r="Q34" s="6">
        <v>17</v>
      </c>
      <c r="R34" s="6">
        <v>3220</v>
      </c>
      <c r="S34" s="6">
        <v>15</v>
      </c>
      <c r="T34" s="6">
        <v>253</v>
      </c>
      <c r="U34" s="52">
        <v>4157</v>
      </c>
      <c r="W34" s="7"/>
      <c r="X34" s="71" t="s">
        <v>26</v>
      </c>
      <c r="Y34" s="97">
        <v>183</v>
      </c>
      <c r="Z34" s="97">
        <v>4863</v>
      </c>
      <c r="AA34" s="97">
        <v>440</v>
      </c>
      <c r="AB34" s="97">
        <v>194</v>
      </c>
      <c r="AC34" s="97">
        <v>23</v>
      </c>
      <c r="AD34" s="97">
        <v>68</v>
      </c>
      <c r="AE34" s="97">
        <v>4</v>
      </c>
      <c r="AF34" s="102">
        <v>854</v>
      </c>
    </row>
    <row r="35" spans="1:32" ht="15">
      <c r="A35" s="7"/>
      <c r="B35" s="19" t="s">
        <v>27</v>
      </c>
      <c r="C35" s="23">
        <f t="shared" si="3"/>
        <v>9482</v>
      </c>
      <c r="D35" s="6">
        <v>3337</v>
      </c>
      <c r="E35" s="6">
        <v>491</v>
      </c>
      <c r="F35" s="6">
        <v>320</v>
      </c>
      <c r="G35" s="6">
        <v>381</v>
      </c>
      <c r="H35" s="6">
        <v>121</v>
      </c>
      <c r="I35" s="6">
        <v>22</v>
      </c>
      <c r="J35" s="52">
        <v>618</v>
      </c>
      <c r="L35" s="7"/>
      <c r="M35" s="19" t="s">
        <v>27</v>
      </c>
      <c r="N35" s="6">
        <v>56</v>
      </c>
      <c r="O35" s="6">
        <v>5</v>
      </c>
      <c r="P35" s="6">
        <v>262</v>
      </c>
      <c r="Q35" s="6">
        <v>15</v>
      </c>
      <c r="R35" s="6">
        <v>668</v>
      </c>
      <c r="S35" s="6">
        <v>2</v>
      </c>
      <c r="T35" s="6">
        <v>43</v>
      </c>
      <c r="U35" s="52">
        <v>33</v>
      </c>
      <c r="W35" s="7"/>
      <c r="X35" s="19" t="s">
        <v>27</v>
      </c>
      <c r="Y35" s="97">
        <v>118</v>
      </c>
      <c r="Z35" s="97">
        <v>2628</v>
      </c>
      <c r="AA35" s="97">
        <v>65</v>
      </c>
      <c r="AB35" s="97">
        <v>55</v>
      </c>
      <c r="AC35" s="97">
        <v>2</v>
      </c>
      <c r="AD35" s="97">
        <v>24</v>
      </c>
      <c r="AE35" s="97">
        <v>0</v>
      </c>
      <c r="AF35" s="102">
        <v>216</v>
      </c>
    </row>
    <row r="36" spans="1:32" ht="15">
      <c r="A36" s="7"/>
      <c r="B36" s="19" t="s">
        <v>28</v>
      </c>
      <c r="C36" s="23">
        <f t="shared" si="3"/>
        <v>1128</v>
      </c>
      <c r="D36" s="6">
        <v>425</v>
      </c>
      <c r="E36" s="6">
        <v>73</v>
      </c>
      <c r="F36" s="6">
        <v>33</v>
      </c>
      <c r="G36" s="6">
        <v>36</v>
      </c>
      <c r="H36" s="6">
        <v>21</v>
      </c>
      <c r="I36" s="6">
        <v>13</v>
      </c>
      <c r="J36" s="52">
        <v>62</v>
      </c>
      <c r="L36" s="7"/>
      <c r="M36" s="19" t="s">
        <v>28</v>
      </c>
      <c r="N36" s="6">
        <v>8</v>
      </c>
      <c r="O36" s="6">
        <v>0</v>
      </c>
      <c r="P36" s="6">
        <v>42</v>
      </c>
      <c r="Q36" s="6">
        <v>9</v>
      </c>
      <c r="R36" s="6">
        <v>86</v>
      </c>
      <c r="S36" s="6">
        <v>0</v>
      </c>
      <c r="T36" s="6">
        <v>6</v>
      </c>
      <c r="U36" s="52">
        <v>2</v>
      </c>
      <c r="W36" s="7"/>
      <c r="X36" s="19" t="s">
        <v>28</v>
      </c>
      <c r="Y36" s="97">
        <v>35</v>
      </c>
      <c r="Z36" s="97">
        <v>228</v>
      </c>
      <c r="AA36" s="97">
        <v>6</v>
      </c>
      <c r="AB36" s="97">
        <v>7</v>
      </c>
      <c r="AC36" s="97">
        <v>0</v>
      </c>
      <c r="AD36" s="97">
        <v>1</v>
      </c>
      <c r="AE36" s="97">
        <v>0</v>
      </c>
      <c r="AF36" s="102">
        <v>35</v>
      </c>
    </row>
    <row r="37" spans="2:32" ht="15">
      <c r="B37" s="21" t="s">
        <v>29</v>
      </c>
      <c r="C37" s="22">
        <f t="shared" si="3"/>
        <v>1429</v>
      </c>
      <c r="D37" s="111">
        <v>616</v>
      </c>
      <c r="E37" s="111">
        <v>114</v>
      </c>
      <c r="F37" s="113">
        <v>33</v>
      </c>
      <c r="G37" s="111">
        <v>36</v>
      </c>
      <c r="H37" s="111">
        <v>71</v>
      </c>
      <c r="I37" s="111">
        <v>11</v>
      </c>
      <c r="J37" s="112">
        <v>53</v>
      </c>
      <c r="M37" s="21" t="s">
        <v>29</v>
      </c>
      <c r="N37" s="22">
        <v>13</v>
      </c>
      <c r="O37" s="111">
        <v>1</v>
      </c>
      <c r="P37" s="111">
        <v>17</v>
      </c>
      <c r="Q37" s="113">
        <v>42</v>
      </c>
      <c r="R37" s="111">
        <v>183</v>
      </c>
      <c r="S37" s="111">
        <v>1</v>
      </c>
      <c r="T37" s="111">
        <v>9</v>
      </c>
      <c r="U37" s="112">
        <v>0</v>
      </c>
      <c r="X37" s="21" t="s">
        <v>29</v>
      </c>
      <c r="Y37" s="98">
        <v>88</v>
      </c>
      <c r="Z37" s="99">
        <v>87</v>
      </c>
      <c r="AA37" s="99">
        <v>1</v>
      </c>
      <c r="AB37" s="104">
        <v>5</v>
      </c>
      <c r="AC37" s="99">
        <v>1</v>
      </c>
      <c r="AD37" s="99">
        <v>1</v>
      </c>
      <c r="AE37" s="99">
        <v>0</v>
      </c>
      <c r="AF37" s="103">
        <v>46</v>
      </c>
    </row>
    <row r="38" ht="6.75" customHeight="1"/>
    <row r="39" spans="2:24" ht="12" customHeight="1">
      <c r="B39" s="84" t="s">
        <v>155</v>
      </c>
      <c r="M39" s="84" t="s">
        <v>155</v>
      </c>
      <c r="X39" s="84" t="s">
        <v>155</v>
      </c>
    </row>
    <row r="40" spans="2:24" ht="12" customHeight="1">
      <c r="B40" s="90" t="s">
        <v>138</v>
      </c>
      <c r="M40" s="90" t="s">
        <v>138</v>
      </c>
      <c r="X40" s="90" t="s">
        <v>138</v>
      </c>
    </row>
    <row r="41" spans="2:13" ht="12" customHeight="1">
      <c r="B41" s="85"/>
      <c r="M41" s="90" t="s">
        <v>139</v>
      </c>
    </row>
    <row r="44" ht="12.75">
      <c r="C44" s="53"/>
    </row>
  </sheetData>
  <sheetProtection/>
  <mergeCells count="6">
    <mergeCell ref="C5:J5"/>
    <mergeCell ref="C7:J7"/>
    <mergeCell ref="N5:U5"/>
    <mergeCell ref="N7:U7"/>
    <mergeCell ref="Y5:AF5"/>
    <mergeCell ref="Y7:AF7"/>
  </mergeCells>
  <printOptions/>
  <pageMargins left="0.5905511811023623" right="0.5905511811023623" top="0.7480314960629921" bottom="0.7480314960629921" header="0.31496062992125984" footer="0.31496062992125984"/>
  <pageSetup firstPageNumber="7" useFirstPageNumber="1" horizontalDpi="600" verticalDpi="600" orientation="portrait" paperSize="9" r:id="rId1"/>
  <headerFooter>
    <oddFooter>&amp;CIII-1-&amp;P</oddFooter>
    <firstFooter>&amp;CIII-&amp;P</firstFooter>
  </headerFooter>
  <colBreaks count="2" manualBreakCount="2">
    <brk id="11" max="65535" man="1"/>
    <brk id="2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U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9" width="9.7109375" style="1" customWidth="1"/>
    <col min="10" max="10" width="1.8515625" style="1" customWidth="1"/>
    <col min="11" max="11" width="1.7109375" style="1" customWidth="1"/>
    <col min="12" max="12" width="15.7109375" style="1" customWidth="1"/>
    <col min="13" max="19" width="9.7109375" style="1" customWidth="1"/>
    <col min="20" max="20" width="1.8515625" style="1" customWidth="1"/>
    <col min="21" max="21" width="1.7109375" style="1" customWidth="1"/>
    <col min="22" max="22" width="1.8515625" style="1" customWidth="1"/>
    <col min="23" max="16384" width="9.140625" style="1" customWidth="1"/>
  </cols>
  <sheetData>
    <row r="1" spans="1:21" ht="15" customHeight="1">
      <c r="A1" s="7"/>
      <c r="B1" s="7"/>
      <c r="C1" s="7"/>
      <c r="D1" s="7"/>
      <c r="E1" s="7"/>
      <c r="F1" s="7"/>
      <c r="I1" s="73" t="s">
        <v>156</v>
      </c>
      <c r="K1" s="7"/>
      <c r="L1" s="7"/>
      <c r="M1" s="7"/>
      <c r="N1" s="7"/>
      <c r="O1" s="7"/>
      <c r="P1" s="7"/>
      <c r="S1" s="74" t="s">
        <v>157</v>
      </c>
      <c r="U1" s="7"/>
    </row>
    <row r="2" spans="1:21" ht="15" customHeight="1">
      <c r="A2" s="7"/>
      <c r="B2" s="75" t="s">
        <v>158</v>
      </c>
      <c r="C2" s="75"/>
      <c r="D2" s="75"/>
      <c r="E2" s="75"/>
      <c r="F2" s="75"/>
      <c r="K2" s="7"/>
      <c r="L2" s="75" t="s">
        <v>159</v>
      </c>
      <c r="M2" s="75"/>
      <c r="N2" s="75"/>
      <c r="O2" s="75"/>
      <c r="P2" s="75"/>
      <c r="U2" s="7"/>
    </row>
    <row r="3" spans="1:21" ht="15" customHeight="1">
      <c r="A3" s="7"/>
      <c r="B3" s="75" t="s">
        <v>160</v>
      </c>
      <c r="C3" s="75"/>
      <c r="D3" s="75"/>
      <c r="E3" s="75"/>
      <c r="F3" s="75"/>
      <c r="K3" s="7"/>
      <c r="L3" s="75" t="s">
        <v>160</v>
      </c>
      <c r="M3" s="75"/>
      <c r="N3" s="75"/>
      <c r="O3" s="75"/>
      <c r="P3" s="75"/>
      <c r="U3" s="7"/>
    </row>
    <row r="4" spans="1:21" ht="15" customHeight="1">
      <c r="A4" s="7"/>
      <c r="B4" s="75"/>
      <c r="C4" s="75"/>
      <c r="D4" s="75"/>
      <c r="E4" s="75"/>
      <c r="F4" s="75"/>
      <c r="K4" s="7"/>
      <c r="L4" s="75"/>
      <c r="M4" s="75"/>
      <c r="N4" s="75"/>
      <c r="O4" s="75"/>
      <c r="P4" s="75"/>
      <c r="U4" s="7"/>
    </row>
    <row r="5" spans="1:21" ht="15" customHeight="1">
      <c r="A5" s="7"/>
      <c r="B5" s="38"/>
      <c r="C5" s="121" t="s">
        <v>161</v>
      </c>
      <c r="D5" s="122"/>
      <c r="E5" s="122"/>
      <c r="F5" s="122"/>
      <c r="G5" s="122"/>
      <c r="H5" s="122"/>
      <c r="I5" s="123"/>
      <c r="K5" s="7"/>
      <c r="L5" s="38"/>
      <c r="M5" s="121" t="s">
        <v>162</v>
      </c>
      <c r="N5" s="122"/>
      <c r="O5" s="122"/>
      <c r="P5" s="122"/>
      <c r="Q5" s="122"/>
      <c r="R5" s="122"/>
      <c r="S5" s="123"/>
      <c r="U5" s="7"/>
    </row>
    <row r="6" spans="1:21" ht="62.25" customHeight="1">
      <c r="A6" s="7"/>
      <c r="B6" s="25" t="s">
        <v>163</v>
      </c>
      <c r="C6" s="76" t="s">
        <v>164</v>
      </c>
      <c r="D6" s="77" t="s">
        <v>165</v>
      </c>
      <c r="E6" s="78" t="s">
        <v>166</v>
      </c>
      <c r="F6" s="54" t="s">
        <v>167</v>
      </c>
      <c r="G6" s="79" t="s">
        <v>168</v>
      </c>
      <c r="H6" s="79" t="s">
        <v>169</v>
      </c>
      <c r="I6" s="80" t="s">
        <v>170</v>
      </c>
      <c r="K6" s="7"/>
      <c r="L6" s="25" t="s">
        <v>163</v>
      </c>
      <c r="M6" s="76" t="s">
        <v>171</v>
      </c>
      <c r="N6" s="77" t="s">
        <v>172</v>
      </c>
      <c r="O6" s="78" t="s">
        <v>173</v>
      </c>
      <c r="P6" s="54" t="s">
        <v>174</v>
      </c>
      <c r="Q6" s="79" t="s">
        <v>175</v>
      </c>
      <c r="R6" s="79" t="s">
        <v>176</v>
      </c>
      <c r="S6" s="80" t="s">
        <v>177</v>
      </c>
      <c r="U6" s="7"/>
    </row>
    <row r="7" spans="1:21" ht="15" customHeight="1">
      <c r="A7" s="7"/>
      <c r="B7" s="26"/>
      <c r="C7" s="127" t="s">
        <v>178</v>
      </c>
      <c r="D7" s="128"/>
      <c r="E7" s="128"/>
      <c r="F7" s="128"/>
      <c r="G7" s="128"/>
      <c r="H7" s="128"/>
      <c r="I7" s="129"/>
      <c r="K7" s="7"/>
      <c r="L7" s="26"/>
      <c r="M7" s="127" t="s">
        <v>179</v>
      </c>
      <c r="N7" s="128"/>
      <c r="O7" s="128"/>
      <c r="P7" s="128"/>
      <c r="Q7" s="128"/>
      <c r="R7" s="128"/>
      <c r="S7" s="129"/>
      <c r="U7" s="7"/>
    </row>
    <row r="8" spans="1:21" ht="6.75" customHeight="1">
      <c r="A8" s="7"/>
      <c r="B8" s="19"/>
      <c r="C8" s="23"/>
      <c r="D8" s="6"/>
      <c r="E8" s="6"/>
      <c r="F8" s="41"/>
      <c r="G8" s="42"/>
      <c r="H8" s="42"/>
      <c r="I8" s="43"/>
      <c r="K8" s="7"/>
      <c r="L8" s="19"/>
      <c r="M8" s="23"/>
      <c r="N8" s="6"/>
      <c r="O8" s="6"/>
      <c r="P8" s="41"/>
      <c r="Q8" s="42"/>
      <c r="R8" s="42"/>
      <c r="S8" s="43"/>
      <c r="U8" s="7"/>
    </row>
    <row r="9" spans="1:21" ht="15">
      <c r="A9" s="7"/>
      <c r="B9" s="19" t="s">
        <v>164</v>
      </c>
      <c r="C9" s="23">
        <f>SUM(D9:I9)+SUM(M9:S9)</f>
        <v>505134</v>
      </c>
      <c r="D9" s="6">
        <f aca="true" t="shared" si="0" ref="D9:I9">SUM(D11:D25)</f>
        <v>473197</v>
      </c>
      <c r="E9" s="6">
        <f t="shared" si="0"/>
        <v>12027</v>
      </c>
      <c r="F9" s="6">
        <f t="shared" si="0"/>
        <v>204</v>
      </c>
      <c r="G9" s="6">
        <f t="shared" si="0"/>
        <v>160</v>
      </c>
      <c r="H9" s="6">
        <f t="shared" si="0"/>
        <v>3518</v>
      </c>
      <c r="I9" s="52">
        <f t="shared" si="0"/>
        <v>390</v>
      </c>
      <c r="K9" s="7"/>
      <c r="L9" s="19" t="s">
        <v>180</v>
      </c>
      <c r="M9" s="23">
        <f aca="true" t="shared" si="1" ref="M9:S9">SUM(M11:M25)</f>
        <v>8</v>
      </c>
      <c r="N9" s="6">
        <f t="shared" si="1"/>
        <v>64</v>
      </c>
      <c r="O9" s="6">
        <f t="shared" si="1"/>
        <v>20</v>
      </c>
      <c r="P9" s="6">
        <f t="shared" si="1"/>
        <v>41</v>
      </c>
      <c r="Q9" s="6">
        <f t="shared" si="1"/>
        <v>9119</v>
      </c>
      <c r="R9" s="6">
        <f t="shared" si="1"/>
        <v>1114</v>
      </c>
      <c r="S9" s="52">
        <f t="shared" si="1"/>
        <v>5272</v>
      </c>
      <c r="U9" s="7"/>
    </row>
    <row r="10" spans="1:21" ht="6.75" customHeight="1">
      <c r="A10" s="7"/>
      <c r="B10" s="19"/>
      <c r="C10" s="23"/>
      <c r="D10" s="6"/>
      <c r="E10" s="6"/>
      <c r="F10" s="39"/>
      <c r="G10" s="40"/>
      <c r="H10" s="40"/>
      <c r="I10" s="51"/>
      <c r="K10" s="7"/>
      <c r="L10" s="19"/>
      <c r="M10" s="23"/>
      <c r="N10" s="6"/>
      <c r="O10" s="6"/>
      <c r="P10" s="39"/>
      <c r="Q10" s="40"/>
      <c r="R10" s="40"/>
      <c r="S10" s="51"/>
      <c r="U10" s="7"/>
    </row>
    <row r="11" spans="1:21" ht="15">
      <c r="A11" s="7"/>
      <c r="B11" s="19" t="s">
        <v>9</v>
      </c>
      <c r="C11" s="23">
        <f aca="true" t="shared" si="2" ref="C11:C25">SUM(D11:I11)+SUM(M11:S11)</f>
        <v>222167</v>
      </c>
      <c r="D11" s="6">
        <v>213950</v>
      </c>
      <c r="E11" s="6">
        <v>1614</v>
      </c>
      <c r="F11" s="6">
        <v>15</v>
      </c>
      <c r="G11" s="6">
        <v>4</v>
      </c>
      <c r="H11" s="6">
        <v>1392</v>
      </c>
      <c r="I11" s="52">
        <v>27</v>
      </c>
      <c r="K11" s="7"/>
      <c r="L11" s="19" t="s">
        <v>9</v>
      </c>
      <c r="M11" s="23">
        <v>1</v>
      </c>
      <c r="N11" s="6">
        <v>1</v>
      </c>
      <c r="O11" s="6">
        <v>1</v>
      </c>
      <c r="P11" s="6">
        <v>17</v>
      </c>
      <c r="Q11" s="6">
        <v>217</v>
      </c>
      <c r="R11" s="6">
        <v>150</v>
      </c>
      <c r="S11" s="52">
        <v>4778</v>
      </c>
      <c r="U11" s="7"/>
    </row>
    <row r="12" spans="1:21" ht="15">
      <c r="A12" s="7"/>
      <c r="B12" s="19">
        <v>2</v>
      </c>
      <c r="C12" s="23">
        <f t="shared" si="2"/>
        <v>176214</v>
      </c>
      <c r="D12" s="6">
        <v>172599</v>
      </c>
      <c r="E12" s="6">
        <v>2321</v>
      </c>
      <c r="F12" s="6">
        <v>15</v>
      </c>
      <c r="G12" s="6">
        <v>7</v>
      </c>
      <c r="H12" s="6">
        <v>471</v>
      </c>
      <c r="I12" s="52">
        <v>14</v>
      </c>
      <c r="K12" s="7"/>
      <c r="L12" s="19">
        <v>2</v>
      </c>
      <c r="M12" s="23">
        <v>0</v>
      </c>
      <c r="N12" s="6">
        <v>2</v>
      </c>
      <c r="O12" s="6">
        <v>2</v>
      </c>
      <c r="P12" s="6">
        <v>3</v>
      </c>
      <c r="Q12" s="6">
        <v>600</v>
      </c>
      <c r="R12" s="6">
        <v>70</v>
      </c>
      <c r="S12" s="52">
        <v>110</v>
      </c>
      <c r="U12" s="7"/>
    </row>
    <row r="13" spans="1:21" ht="15">
      <c r="A13" s="7"/>
      <c r="B13" s="19">
        <v>3</v>
      </c>
      <c r="C13" s="23">
        <f t="shared" si="2"/>
        <v>46380</v>
      </c>
      <c r="D13" s="6">
        <v>43927</v>
      </c>
      <c r="E13" s="6">
        <v>1406</v>
      </c>
      <c r="F13" s="6">
        <v>8</v>
      </c>
      <c r="G13" s="6">
        <v>4</v>
      </c>
      <c r="H13" s="6">
        <v>79</v>
      </c>
      <c r="I13" s="52">
        <v>13</v>
      </c>
      <c r="K13" s="7"/>
      <c r="L13" s="19">
        <v>3</v>
      </c>
      <c r="M13" s="23">
        <v>0</v>
      </c>
      <c r="N13" s="6">
        <v>4</v>
      </c>
      <c r="O13" s="6">
        <v>2</v>
      </c>
      <c r="P13" s="6">
        <v>8</v>
      </c>
      <c r="Q13" s="6">
        <v>757</v>
      </c>
      <c r="R13" s="6">
        <v>64</v>
      </c>
      <c r="S13" s="52">
        <v>108</v>
      </c>
      <c r="U13" s="7"/>
    </row>
    <row r="14" spans="1:21" ht="15">
      <c r="A14" s="7"/>
      <c r="B14" s="19">
        <v>4</v>
      </c>
      <c r="C14" s="23">
        <f t="shared" si="2"/>
        <v>20877</v>
      </c>
      <c r="D14" s="6">
        <v>18816</v>
      </c>
      <c r="E14" s="6">
        <v>1065</v>
      </c>
      <c r="F14" s="6">
        <v>7</v>
      </c>
      <c r="G14" s="6">
        <v>5</v>
      </c>
      <c r="H14" s="6">
        <v>84</v>
      </c>
      <c r="I14" s="52">
        <v>15</v>
      </c>
      <c r="K14" s="7"/>
      <c r="L14" s="19">
        <v>4</v>
      </c>
      <c r="M14" s="23">
        <v>0</v>
      </c>
      <c r="N14" s="6">
        <v>3</v>
      </c>
      <c r="O14" s="6">
        <v>3</v>
      </c>
      <c r="P14" s="6">
        <v>3</v>
      </c>
      <c r="Q14" s="6">
        <v>747</v>
      </c>
      <c r="R14" s="6">
        <v>76</v>
      </c>
      <c r="S14" s="52">
        <v>53</v>
      </c>
      <c r="U14" s="7"/>
    </row>
    <row r="15" spans="1:21" ht="15">
      <c r="A15" s="7"/>
      <c r="B15" s="19" t="s">
        <v>181</v>
      </c>
      <c r="C15" s="23">
        <f t="shared" si="2"/>
        <v>10753</v>
      </c>
      <c r="D15" s="6">
        <v>8974</v>
      </c>
      <c r="E15" s="6">
        <v>820</v>
      </c>
      <c r="F15" s="6">
        <v>9</v>
      </c>
      <c r="G15" s="6">
        <v>9</v>
      </c>
      <c r="H15" s="6">
        <v>93</v>
      </c>
      <c r="I15" s="52">
        <v>26</v>
      </c>
      <c r="K15" s="7"/>
      <c r="L15" s="19" t="s">
        <v>182</v>
      </c>
      <c r="M15" s="23">
        <v>0</v>
      </c>
      <c r="N15" s="6">
        <v>4</v>
      </c>
      <c r="O15" s="6">
        <v>2</v>
      </c>
      <c r="P15" s="6">
        <v>1</v>
      </c>
      <c r="Q15" s="6">
        <v>689</v>
      </c>
      <c r="R15" s="6">
        <v>71</v>
      </c>
      <c r="S15" s="52">
        <v>55</v>
      </c>
      <c r="U15" s="7"/>
    </row>
    <row r="16" spans="1:21" ht="15">
      <c r="A16" s="7"/>
      <c r="B16" s="19" t="s">
        <v>183</v>
      </c>
      <c r="C16" s="23">
        <f t="shared" si="2"/>
        <v>6617</v>
      </c>
      <c r="D16" s="6">
        <v>4894</v>
      </c>
      <c r="E16" s="6">
        <v>740</v>
      </c>
      <c r="F16" s="6">
        <v>9</v>
      </c>
      <c r="G16" s="6">
        <v>15</v>
      </c>
      <c r="H16" s="6">
        <v>115</v>
      </c>
      <c r="I16" s="52">
        <v>23</v>
      </c>
      <c r="K16" s="7"/>
      <c r="L16" s="19" t="s">
        <v>184</v>
      </c>
      <c r="M16" s="23">
        <v>0</v>
      </c>
      <c r="N16" s="6">
        <v>9</v>
      </c>
      <c r="O16" s="6">
        <v>1</v>
      </c>
      <c r="P16" s="6">
        <v>2</v>
      </c>
      <c r="Q16" s="6">
        <v>697</v>
      </c>
      <c r="R16" s="6">
        <v>69</v>
      </c>
      <c r="S16" s="52">
        <v>43</v>
      </c>
      <c r="U16" s="7"/>
    </row>
    <row r="17" spans="1:21" ht="15">
      <c r="A17" s="7"/>
      <c r="B17" s="19" t="s">
        <v>185</v>
      </c>
      <c r="C17" s="23">
        <f t="shared" si="2"/>
        <v>4142</v>
      </c>
      <c r="D17" s="6">
        <v>2692</v>
      </c>
      <c r="E17" s="6">
        <v>530</v>
      </c>
      <c r="F17" s="6">
        <v>11</v>
      </c>
      <c r="G17" s="6">
        <v>7</v>
      </c>
      <c r="H17" s="6">
        <v>68</v>
      </c>
      <c r="I17" s="52">
        <v>22</v>
      </c>
      <c r="K17" s="7"/>
      <c r="L17" s="19" t="s">
        <v>186</v>
      </c>
      <c r="M17" s="23">
        <v>0</v>
      </c>
      <c r="N17" s="6">
        <v>1</v>
      </c>
      <c r="O17" s="6">
        <v>3</v>
      </c>
      <c r="P17" s="6">
        <v>2</v>
      </c>
      <c r="Q17" s="6">
        <v>729</v>
      </c>
      <c r="R17" s="6">
        <v>53</v>
      </c>
      <c r="S17" s="52">
        <v>24</v>
      </c>
      <c r="U17" s="7"/>
    </row>
    <row r="18" spans="1:21" ht="15">
      <c r="A18" s="7"/>
      <c r="B18" s="19" t="s">
        <v>187</v>
      </c>
      <c r="C18" s="23">
        <f t="shared" si="2"/>
        <v>2815</v>
      </c>
      <c r="D18" s="6">
        <v>1625</v>
      </c>
      <c r="E18" s="6">
        <v>405</v>
      </c>
      <c r="F18" s="6">
        <v>9</v>
      </c>
      <c r="G18" s="6">
        <v>4</v>
      </c>
      <c r="H18" s="6">
        <v>65</v>
      </c>
      <c r="I18" s="52">
        <v>19</v>
      </c>
      <c r="K18" s="7"/>
      <c r="L18" s="19" t="s">
        <v>188</v>
      </c>
      <c r="M18" s="23">
        <v>0</v>
      </c>
      <c r="N18" s="6">
        <v>1</v>
      </c>
      <c r="O18" s="6">
        <v>1</v>
      </c>
      <c r="P18" s="6">
        <v>1</v>
      </c>
      <c r="Q18" s="6">
        <v>615</v>
      </c>
      <c r="R18" s="6">
        <v>54</v>
      </c>
      <c r="S18" s="52">
        <v>16</v>
      </c>
      <c r="U18" s="7"/>
    </row>
    <row r="19" spans="1:21" ht="15">
      <c r="A19" s="7"/>
      <c r="B19" s="19" t="s">
        <v>189</v>
      </c>
      <c r="C19" s="23">
        <f t="shared" si="2"/>
        <v>2034</v>
      </c>
      <c r="D19" s="6">
        <v>1062</v>
      </c>
      <c r="E19" s="6">
        <v>332</v>
      </c>
      <c r="F19" s="6">
        <v>4</v>
      </c>
      <c r="G19" s="6">
        <v>6</v>
      </c>
      <c r="H19" s="6">
        <v>61</v>
      </c>
      <c r="I19" s="52">
        <v>10</v>
      </c>
      <c r="K19" s="7"/>
      <c r="L19" s="19" t="s">
        <v>189</v>
      </c>
      <c r="M19" s="23">
        <v>0</v>
      </c>
      <c r="N19" s="6">
        <v>1</v>
      </c>
      <c r="O19" s="6">
        <v>0</v>
      </c>
      <c r="P19" s="6">
        <v>1</v>
      </c>
      <c r="Q19" s="6">
        <v>520</v>
      </c>
      <c r="R19" s="6">
        <v>30</v>
      </c>
      <c r="S19" s="52">
        <v>7</v>
      </c>
      <c r="U19" s="7"/>
    </row>
    <row r="20" spans="1:21" ht="15">
      <c r="A20" s="7"/>
      <c r="B20" s="19" t="s">
        <v>0</v>
      </c>
      <c r="C20" s="23">
        <f t="shared" si="2"/>
        <v>8055</v>
      </c>
      <c r="D20" s="6">
        <v>3440</v>
      </c>
      <c r="E20" s="6">
        <v>1566</v>
      </c>
      <c r="F20" s="6">
        <v>41</v>
      </c>
      <c r="G20" s="6">
        <v>37</v>
      </c>
      <c r="H20" s="6">
        <v>331</v>
      </c>
      <c r="I20" s="52">
        <v>93</v>
      </c>
      <c r="K20" s="7"/>
      <c r="L20" s="19" t="s">
        <v>0</v>
      </c>
      <c r="M20" s="23">
        <v>1</v>
      </c>
      <c r="N20" s="6">
        <v>10</v>
      </c>
      <c r="O20" s="6">
        <v>3</v>
      </c>
      <c r="P20" s="6">
        <v>3</v>
      </c>
      <c r="Q20" s="6">
        <v>2227</v>
      </c>
      <c r="R20" s="6">
        <v>247</v>
      </c>
      <c r="S20" s="52">
        <v>56</v>
      </c>
      <c r="U20" s="7"/>
    </row>
    <row r="21" spans="1:21" ht="15">
      <c r="A21" s="7"/>
      <c r="B21" s="19" t="s">
        <v>1</v>
      </c>
      <c r="C21" s="23">
        <f t="shared" si="2"/>
        <v>3461</v>
      </c>
      <c r="D21" s="6">
        <v>1005</v>
      </c>
      <c r="E21" s="6">
        <v>834</v>
      </c>
      <c r="F21" s="6">
        <v>33</v>
      </c>
      <c r="G21" s="6">
        <v>28</v>
      </c>
      <c r="H21" s="6">
        <v>293</v>
      </c>
      <c r="I21" s="52">
        <v>80</v>
      </c>
      <c r="K21" s="7"/>
      <c r="L21" s="19" t="s">
        <v>1</v>
      </c>
      <c r="M21" s="23">
        <v>1</v>
      </c>
      <c r="N21" s="6">
        <v>12</v>
      </c>
      <c r="O21" s="6">
        <v>2</v>
      </c>
      <c r="P21" s="6">
        <v>0</v>
      </c>
      <c r="Q21" s="6">
        <v>978</v>
      </c>
      <c r="R21" s="6">
        <v>175</v>
      </c>
      <c r="S21" s="52">
        <v>20</v>
      </c>
      <c r="U21" s="7"/>
    </row>
    <row r="22" spans="1:21" ht="15">
      <c r="A22" s="7"/>
      <c r="B22" s="19" t="s">
        <v>2</v>
      </c>
      <c r="C22" s="23">
        <f t="shared" si="2"/>
        <v>833</v>
      </c>
      <c r="D22" s="6">
        <v>148</v>
      </c>
      <c r="E22" s="6">
        <v>193</v>
      </c>
      <c r="F22" s="6">
        <v>15</v>
      </c>
      <c r="G22" s="6">
        <v>21</v>
      </c>
      <c r="H22" s="6">
        <v>142</v>
      </c>
      <c r="I22" s="52">
        <v>28</v>
      </c>
      <c r="K22" s="7"/>
      <c r="L22" s="19" t="s">
        <v>2</v>
      </c>
      <c r="M22" s="23">
        <v>3</v>
      </c>
      <c r="N22" s="6">
        <v>7</v>
      </c>
      <c r="O22" s="6">
        <v>0</v>
      </c>
      <c r="P22" s="6">
        <v>0</v>
      </c>
      <c r="Q22" s="6">
        <v>238</v>
      </c>
      <c r="R22" s="6">
        <v>37</v>
      </c>
      <c r="S22" s="52">
        <v>1</v>
      </c>
      <c r="U22" s="7"/>
    </row>
    <row r="23" spans="1:21" ht="15">
      <c r="A23" s="7"/>
      <c r="B23" s="19" t="s">
        <v>3</v>
      </c>
      <c r="C23" s="23">
        <f t="shared" si="2"/>
        <v>544</v>
      </c>
      <c r="D23" s="6">
        <v>59</v>
      </c>
      <c r="E23" s="6">
        <v>136</v>
      </c>
      <c r="F23" s="6">
        <v>17</v>
      </c>
      <c r="G23" s="6">
        <v>9</v>
      </c>
      <c r="H23" s="6">
        <v>186</v>
      </c>
      <c r="I23" s="52">
        <v>15</v>
      </c>
      <c r="K23" s="7"/>
      <c r="L23" s="19" t="s">
        <v>3</v>
      </c>
      <c r="M23" s="23">
        <v>2</v>
      </c>
      <c r="N23" s="6">
        <v>6</v>
      </c>
      <c r="O23" s="6">
        <v>0</v>
      </c>
      <c r="P23" s="6">
        <v>0</v>
      </c>
      <c r="Q23" s="6">
        <v>98</v>
      </c>
      <c r="R23" s="6">
        <v>15</v>
      </c>
      <c r="S23" s="52">
        <v>1</v>
      </c>
      <c r="U23" s="7"/>
    </row>
    <row r="24" spans="1:21" ht="15">
      <c r="A24" s="7"/>
      <c r="B24" s="19" t="s">
        <v>4</v>
      </c>
      <c r="C24" s="23">
        <f t="shared" si="2"/>
        <v>123</v>
      </c>
      <c r="D24" s="6">
        <v>5</v>
      </c>
      <c r="E24" s="6">
        <v>38</v>
      </c>
      <c r="F24" s="6">
        <v>6</v>
      </c>
      <c r="G24" s="6">
        <v>2</v>
      </c>
      <c r="H24" s="6">
        <v>60</v>
      </c>
      <c r="I24" s="52">
        <v>4</v>
      </c>
      <c r="K24" s="7"/>
      <c r="L24" s="19" t="s">
        <v>4</v>
      </c>
      <c r="M24" s="23">
        <v>0</v>
      </c>
      <c r="N24" s="6">
        <v>1</v>
      </c>
      <c r="O24" s="6">
        <v>0</v>
      </c>
      <c r="P24" s="6">
        <v>0</v>
      </c>
      <c r="Q24" s="6">
        <v>4</v>
      </c>
      <c r="R24" s="6">
        <v>3</v>
      </c>
      <c r="S24" s="52">
        <v>0</v>
      </c>
      <c r="U24" s="7"/>
    </row>
    <row r="25" spans="1:21" ht="15">
      <c r="A25" s="7"/>
      <c r="B25" s="19" t="s">
        <v>190</v>
      </c>
      <c r="C25" s="23">
        <f t="shared" si="2"/>
        <v>119</v>
      </c>
      <c r="D25" s="6">
        <v>1</v>
      </c>
      <c r="E25" s="6">
        <v>27</v>
      </c>
      <c r="F25" s="6">
        <v>5</v>
      </c>
      <c r="G25" s="6">
        <v>2</v>
      </c>
      <c r="H25" s="6">
        <v>78</v>
      </c>
      <c r="I25" s="52">
        <v>1</v>
      </c>
      <c r="K25" s="7"/>
      <c r="L25" s="19" t="s">
        <v>190</v>
      </c>
      <c r="M25" s="23">
        <v>0</v>
      </c>
      <c r="N25" s="6">
        <v>2</v>
      </c>
      <c r="O25" s="6">
        <v>0</v>
      </c>
      <c r="P25" s="6">
        <v>0</v>
      </c>
      <c r="Q25" s="6">
        <v>3</v>
      </c>
      <c r="R25" s="6">
        <v>0</v>
      </c>
      <c r="S25" s="52">
        <v>0</v>
      </c>
      <c r="U25" s="7"/>
    </row>
    <row r="26" spans="1:21" ht="6.75" customHeight="1">
      <c r="A26" s="7"/>
      <c r="B26" s="19"/>
      <c r="C26" s="23"/>
      <c r="D26" s="6"/>
      <c r="E26" s="6"/>
      <c r="F26" s="39"/>
      <c r="G26" s="40"/>
      <c r="H26" s="40"/>
      <c r="I26" s="51"/>
      <c r="K26" s="7"/>
      <c r="L26" s="19"/>
      <c r="M26" s="23"/>
      <c r="N26" s="6"/>
      <c r="O26" s="6"/>
      <c r="P26" s="39"/>
      <c r="Q26" s="40"/>
      <c r="R26" s="40"/>
      <c r="S26" s="51"/>
      <c r="U26" s="7"/>
    </row>
    <row r="27" spans="1:21" ht="16.5" customHeight="1">
      <c r="A27" s="7"/>
      <c r="B27" s="70" t="s">
        <v>10</v>
      </c>
      <c r="C27" s="23">
        <f aca="true" t="shared" si="3" ref="C27:I27">SUM(C15:C25)</f>
        <v>39496</v>
      </c>
      <c r="D27" s="6">
        <f t="shared" si="3"/>
        <v>23905</v>
      </c>
      <c r="E27" s="6">
        <f t="shared" si="3"/>
        <v>5621</v>
      </c>
      <c r="F27" s="6">
        <f t="shared" si="3"/>
        <v>159</v>
      </c>
      <c r="G27" s="6">
        <f t="shared" si="3"/>
        <v>140</v>
      </c>
      <c r="H27" s="6">
        <f t="shared" si="3"/>
        <v>1492</v>
      </c>
      <c r="I27" s="52">
        <f t="shared" si="3"/>
        <v>321</v>
      </c>
      <c r="K27" s="7"/>
      <c r="L27" s="70" t="s">
        <v>10</v>
      </c>
      <c r="M27" s="23">
        <f aca="true" t="shared" si="4" ref="M27:S27">SUM(M15:M25)</f>
        <v>7</v>
      </c>
      <c r="N27" s="6">
        <f t="shared" si="4"/>
        <v>54</v>
      </c>
      <c r="O27" s="6">
        <f t="shared" si="4"/>
        <v>12</v>
      </c>
      <c r="P27" s="6">
        <f t="shared" si="4"/>
        <v>10</v>
      </c>
      <c r="Q27" s="6">
        <f t="shared" si="4"/>
        <v>6798</v>
      </c>
      <c r="R27" s="6">
        <f t="shared" si="4"/>
        <v>754</v>
      </c>
      <c r="S27" s="52">
        <f t="shared" si="4"/>
        <v>223</v>
      </c>
      <c r="U27" s="7"/>
    </row>
    <row r="28" spans="1:21" ht="16.5" customHeight="1">
      <c r="A28" s="7"/>
      <c r="B28" s="19" t="s">
        <v>11</v>
      </c>
      <c r="C28" s="23">
        <f aca="true" t="shared" si="5" ref="C28:I28">SUM(C20:C25)</f>
        <v>13135</v>
      </c>
      <c r="D28" s="6">
        <f t="shared" si="5"/>
        <v>4658</v>
      </c>
      <c r="E28" s="6">
        <f t="shared" si="5"/>
        <v>2794</v>
      </c>
      <c r="F28" s="6">
        <f t="shared" si="5"/>
        <v>117</v>
      </c>
      <c r="G28" s="6">
        <f t="shared" si="5"/>
        <v>99</v>
      </c>
      <c r="H28" s="6">
        <f t="shared" si="5"/>
        <v>1090</v>
      </c>
      <c r="I28" s="52">
        <f t="shared" si="5"/>
        <v>221</v>
      </c>
      <c r="K28" s="7"/>
      <c r="L28" s="19" t="s">
        <v>11</v>
      </c>
      <c r="M28" s="23">
        <f aca="true" t="shared" si="6" ref="M28:S28">SUM(M20:M25)</f>
        <v>7</v>
      </c>
      <c r="N28" s="6">
        <f t="shared" si="6"/>
        <v>38</v>
      </c>
      <c r="O28" s="6">
        <f t="shared" si="6"/>
        <v>5</v>
      </c>
      <c r="P28" s="6">
        <f t="shared" si="6"/>
        <v>3</v>
      </c>
      <c r="Q28" s="6">
        <f t="shared" si="6"/>
        <v>3548</v>
      </c>
      <c r="R28" s="6">
        <f t="shared" si="6"/>
        <v>477</v>
      </c>
      <c r="S28" s="52">
        <f t="shared" si="6"/>
        <v>78</v>
      </c>
      <c r="U28" s="7"/>
    </row>
    <row r="29" spans="1:21" ht="16.5" customHeight="1">
      <c r="A29" s="7"/>
      <c r="B29" s="19" t="s">
        <v>12</v>
      </c>
      <c r="C29" s="23">
        <f aca="true" t="shared" si="7" ref="C29:I29">SUM(C21:C25)</f>
        <v>5080</v>
      </c>
      <c r="D29" s="6">
        <f t="shared" si="7"/>
        <v>1218</v>
      </c>
      <c r="E29" s="6">
        <f t="shared" si="7"/>
        <v>1228</v>
      </c>
      <c r="F29" s="6">
        <f t="shared" si="7"/>
        <v>76</v>
      </c>
      <c r="G29" s="6">
        <f t="shared" si="7"/>
        <v>62</v>
      </c>
      <c r="H29" s="6">
        <f t="shared" si="7"/>
        <v>759</v>
      </c>
      <c r="I29" s="52">
        <f t="shared" si="7"/>
        <v>128</v>
      </c>
      <c r="K29" s="7"/>
      <c r="L29" s="19" t="s">
        <v>12</v>
      </c>
      <c r="M29" s="23">
        <f aca="true" t="shared" si="8" ref="M29:S29">SUM(M21:M25)</f>
        <v>6</v>
      </c>
      <c r="N29" s="6">
        <f t="shared" si="8"/>
        <v>28</v>
      </c>
      <c r="O29" s="6">
        <f t="shared" si="8"/>
        <v>2</v>
      </c>
      <c r="P29" s="6">
        <f t="shared" si="8"/>
        <v>0</v>
      </c>
      <c r="Q29" s="6">
        <f t="shared" si="8"/>
        <v>1321</v>
      </c>
      <c r="R29" s="6">
        <f t="shared" si="8"/>
        <v>230</v>
      </c>
      <c r="S29" s="52">
        <f t="shared" si="8"/>
        <v>22</v>
      </c>
      <c r="U29" s="7"/>
    </row>
    <row r="30" spans="1:21" ht="16.5" customHeight="1">
      <c r="A30" s="7"/>
      <c r="B30" s="19" t="s">
        <v>13</v>
      </c>
      <c r="C30" s="23">
        <f aca="true" t="shared" si="9" ref="C30:I30">SUM(C22:C25)</f>
        <v>1619</v>
      </c>
      <c r="D30" s="6">
        <f t="shared" si="9"/>
        <v>213</v>
      </c>
      <c r="E30" s="6">
        <f t="shared" si="9"/>
        <v>394</v>
      </c>
      <c r="F30" s="6">
        <f t="shared" si="9"/>
        <v>43</v>
      </c>
      <c r="G30" s="6">
        <f t="shared" si="9"/>
        <v>34</v>
      </c>
      <c r="H30" s="6">
        <f t="shared" si="9"/>
        <v>466</v>
      </c>
      <c r="I30" s="52">
        <f t="shared" si="9"/>
        <v>48</v>
      </c>
      <c r="K30" s="7"/>
      <c r="L30" s="19" t="s">
        <v>13</v>
      </c>
      <c r="M30" s="23">
        <f aca="true" t="shared" si="10" ref="M30:S30">SUM(M22:M25)</f>
        <v>5</v>
      </c>
      <c r="N30" s="6">
        <f t="shared" si="10"/>
        <v>16</v>
      </c>
      <c r="O30" s="6">
        <f t="shared" si="10"/>
        <v>0</v>
      </c>
      <c r="P30" s="6">
        <f t="shared" si="10"/>
        <v>0</v>
      </c>
      <c r="Q30" s="6">
        <f t="shared" si="10"/>
        <v>343</v>
      </c>
      <c r="R30" s="6">
        <f t="shared" si="10"/>
        <v>55</v>
      </c>
      <c r="S30" s="52">
        <f t="shared" si="10"/>
        <v>2</v>
      </c>
      <c r="U30" s="7"/>
    </row>
    <row r="31" spans="1:21" ht="16.5" customHeight="1">
      <c r="A31" s="7"/>
      <c r="B31" s="19" t="s">
        <v>14</v>
      </c>
      <c r="C31" s="23">
        <f aca="true" t="shared" si="11" ref="C31:I31">SUM(C23:C25)</f>
        <v>786</v>
      </c>
      <c r="D31" s="6">
        <f t="shared" si="11"/>
        <v>65</v>
      </c>
      <c r="E31" s="6">
        <f t="shared" si="11"/>
        <v>201</v>
      </c>
      <c r="F31" s="6">
        <f t="shared" si="11"/>
        <v>28</v>
      </c>
      <c r="G31" s="6">
        <f t="shared" si="11"/>
        <v>13</v>
      </c>
      <c r="H31" s="6">
        <f t="shared" si="11"/>
        <v>324</v>
      </c>
      <c r="I31" s="52">
        <f t="shared" si="11"/>
        <v>20</v>
      </c>
      <c r="K31" s="7"/>
      <c r="L31" s="19" t="s">
        <v>14</v>
      </c>
      <c r="M31" s="23">
        <f aca="true" t="shared" si="12" ref="M31:S31">SUM(M23:M25)</f>
        <v>2</v>
      </c>
      <c r="N31" s="6">
        <f t="shared" si="12"/>
        <v>9</v>
      </c>
      <c r="O31" s="6">
        <f t="shared" si="12"/>
        <v>0</v>
      </c>
      <c r="P31" s="6">
        <f t="shared" si="12"/>
        <v>0</v>
      </c>
      <c r="Q31" s="6">
        <f t="shared" si="12"/>
        <v>105</v>
      </c>
      <c r="R31" s="6">
        <f t="shared" si="12"/>
        <v>18</v>
      </c>
      <c r="S31" s="52">
        <f t="shared" si="12"/>
        <v>1</v>
      </c>
      <c r="U31" s="7"/>
    </row>
    <row r="32" spans="1:21" ht="16.5" customHeight="1">
      <c r="A32" s="7"/>
      <c r="B32" s="19" t="s">
        <v>15</v>
      </c>
      <c r="C32" s="23">
        <f aca="true" t="shared" si="13" ref="C32:I32">SUM(C24:C25)</f>
        <v>242</v>
      </c>
      <c r="D32" s="6">
        <f t="shared" si="13"/>
        <v>6</v>
      </c>
      <c r="E32" s="6">
        <f t="shared" si="13"/>
        <v>65</v>
      </c>
      <c r="F32" s="6">
        <f t="shared" si="13"/>
        <v>11</v>
      </c>
      <c r="G32" s="6">
        <f t="shared" si="13"/>
        <v>4</v>
      </c>
      <c r="H32" s="6">
        <f t="shared" si="13"/>
        <v>138</v>
      </c>
      <c r="I32" s="52">
        <f t="shared" si="13"/>
        <v>5</v>
      </c>
      <c r="K32" s="7"/>
      <c r="L32" s="19" t="s">
        <v>15</v>
      </c>
      <c r="M32" s="23">
        <f aca="true" t="shared" si="14" ref="M32:S32">SUM(M24:M25)</f>
        <v>0</v>
      </c>
      <c r="N32" s="6">
        <f t="shared" si="14"/>
        <v>3</v>
      </c>
      <c r="O32" s="6">
        <f t="shared" si="14"/>
        <v>0</v>
      </c>
      <c r="P32" s="6">
        <f t="shared" si="14"/>
        <v>0</v>
      </c>
      <c r="Q32" s="6">
        <f t="shared" si="14"/>
        <v>7</v>
      </c>
      <c r="R32" s="6">
        <f t="shared" si="14"/>
        <v>3</v>
      </c>
      <c r="S32" s="52">
        <f t="shared" si="14"/>
        <v>0</v>
      </c>
      <c r="U32" s="7"/>
    </row>
    <row r="33" spans="1:21" ht="6.75" customHeight="1">
      <c r="A33" s="7"/>
      <c r="B33" s="19"/>
      <c r="C33" s="23"/>
      <c r="D33" s="6"/>
      <c r="E33" s="6"/>
      <c r="F33" s="39"/>
      <c r="G33" s="40"/>
      <c r="H33" s="40"/>
      <c r="I33" s="51"/>
      <c r="K33" s="7"/>
      <c r="L33" s="19"/>
      <c r="M33" s="23"/>
      <c r="N33" s="6"/>
      <c r="O33" s="6"/>
      <c r="P33" s="39"/>
      <c r="Q33" s="40"/>
      <c r="R33" s="40"/>
      <c r="S33" s="51"/>
      <c r="U33" s="7"/>
    </row>
    <row r="34" spans="1:21" ht="15" customHeight="1">
      <c r="A34" s="7"/>
      <c r="B34" s="71" t="s">
        <v>191</v>
      </c>
      <c r="C34" s="23">
        <f>SUM(D34:I34)+SUM(M34:S34)</f>
        <v>493544</v>
      </c>
      <c r="D34" s="6">
        <v>469292</v>
      </c>
      <c r="E34" s="6">
        <v>9506</v>
      </c>
      <c r="F34" s="39">
        <v>95</v>
      </c>
      <c r="G34" s="89">
        <v>63</v>
      </c>
      <c r="H34" s="89">
        <v>2470</v>
      </c>
      <c r="I34" s="114">
        <v>190</v>
      </c>
      <c r="K34" s="7"/>
      <c r="L34" s="71" t="s">
        <v>191</v>
      </c>
      <c r="M34" s="23">
        <v>1</v>
      </c>
      <c r="N34" s="6">
        <v>27</v>
      </c>
      <c r="O34" s="6">
        <v>16</v>
      </c>
      <c r="P34" s="39">
        <v>39</v>
      </c>
      <c r="Q34" s="89">
        <v>5963</v>
      </c>
      <c r="R34" s="89">
        <v>674</v>
      </c>
      <c r="S34" s="114">
        <v>5208</v>
      </c>
      <c r="U34" s="7"/>
    </row>
    <row r="35" spans="1:21" ht="15">
      <c r="A35" s="7"/>
      <c r="B35" s="19" t="s">
        <v>192</v>
      </c>
      <c r="C35" s="23">
        <f>SUM(D35:I35)+SUM(M35:S35)</f>
        <v>10009</v>
      </c>
      <c r="D35" s="6">
        <v>3697</v>
      </c>
      <c r="E35" s="6">
        <v>2138</v>
      </c>
      <c r="F35" s="39">
        <v>66</v>
      </c>
      <c r="G35" s="89">
        <v>64</v>
      </c>
      <c r="H35" s="89">
        <v>588</v>
      </c>
      <c r="I35" s="114">
        <v>153</v>
      </c>
      <c r="K35" s="7"/>
      <c r="L35" s="19" t="s">
        <v>192</v>
      </c>
      <c r="M35" s="23">
        <v>2</v>
      </c>
      <c r="N35" s="6">
        <v>21</v>
      </c>
      <c r="O35" s="6">
        <v>4</v>
      </c>
      <c r="P35" s="39">
        <v>2</v>
      </c>
      <c r="Q35" s="89">
        <v>2827</v>
      </c>
      <c r="R35" s="89">
        <v>385</v>
      </c>
      <c r="S35" s="114">
        <v>62</v>
      </c>
      <c r="U35" s="7"/>
    </row>
    <row r="36" spans="1:21" ht="15">
      <c r="A36" s="7"/>
      <c r="B36" s="19" t="s">
        <v>193</v>
      </c>
      <c r="C36" s="23">
        <f>SUM(D36:I36)+SUM(M36:S36)</f>
        <v>800</v>
      </c>
      <c r="D36" s="6">
        <v>144</v>
      </c>
      <c r="E36" s="6">
        <v>184</v>
      </c>
      <c r="F36" s="39">
        <v>15</v>
      </c>
      <c r="G36" s="89">
        <v>20</v>
      </c>
      <c r="H36" s="89">
        <v>137</v>
      </c>
      <c r="I36" s="114">
        <v>27</v>
      </c>
      <c r="K36" s="7"/>
      <c r="L36" s="19" t="s">
        <v>193</v>
      </c>
      <c r="M36" s="23">
        <v>3</v>
      </c>
      <c r="N36" s="6">
        <v>7</v>
      </c>
      <c r="O36" s="6">
        <v>0</v>
      </c>
      <c r="P36" s="39">
        <v>0</v>
      </c>
      <c r="Q36" s="89">
        <v>225</v>
      </c>
      <c r="R36" s="89">
        <v>37</v>
      </c>
      <c r="S36" s="114">
        <v>1</v>
      </c>
      <c r="U36" s="7"/>
    </row>
    <row r="37" spans="2:19" ht="15">
      <c r="B37" s="21" t="s">
        <v>194</v>
      </c>
      <c r="C37" s="22">
        <f>SUM(D37:I37)+SUM(M37:S37)</f>
        <v>781</v>
      </c>
      <c r="D37" s="111">
        <v>64</v>
      </c>
      <c r="E37" s="111">
        <v>199</v>
      </c>
      <c r="F37" s="115">
        <v>28</v>
      </c>
      <c r="G37" s="116">
        <v>13</v>
      </c>
      <c r="H37" s="116">
        <v>323</v>
      </c>
      <c r="I37" s="117">
        <v>20</v>
      </c>
      <c r="L37" s="21" t="s">
        <v>194</v>
      </c>
      <c r="M37" s="22">
        <v>2</v>
      </c>
      <c r="N37" s="111">
        <v>9</v>
      </c>
      <c r="O37" s="111">
        <v>0</v>
      </c>
      <c r="P37" s="115">
        <v>0</v>
      </c>
      <c r="Q37" s="116">
        <v>104</v>
      </c>
      <c r="R37" s="116">
        <v>18</v>
      </c>
      <c r="S37" s="117">
        <v>1</v>
      </c>
    </row>
    <row r="38" ht="6.75" customHeight="1"/>
    <row r="39" spans="2:12" ht="12" customHeight="1">
      <c r="B39" s="55"/>
      <c r="L39" s="84" t="s">
        <v>195</v>
      </c>
    </row>
    <row r="40" spans="2:12" ht="12" customHeight="1">
      <c r="B40" s="55"/>
      <c r="C40" s="53"/>
      <c r="L40" s="84" t="s">
        <v>196</v>
      </c>
    </row>
  </sheetData>
  <sheetProtection/>
  <mergeCells count="4">
    <mergeCell ref="C5:I5"/>
    <mergeCell ref="M5:S5"/>
    <mergeCell ref="C7:I7"/>
    <mergeCell ref="M7:S7"/>
  </mergeCells>
  <printOptions/>
  <pageMargins left="0.5905511811023623" right="0.3937007874015748" top="0.7480314960629921" bottom="0.7480314960629921" header="0.31496062992125984" footer="0.31496062992125984"/>
  <pageSetup firstPageNumber="10" useFirstPageNumber="1" horizontalDpi="600" verticalDpi="600" orientation="portrait" paperSize="9" r:id="rId1"/>
  <headerFooter>
    <oddFooter>&amp;CIII-1-&amp;P</oddFooter>
  </headerFooter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M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9" width="9.7109375" style="1" customWidth="1"/>
    <col min="10" max="10" width="1.8515625" style="1" customWidth="1"/>
    <col min="11" max="11" width="1.7109375" style="1" customWidth="1"/>
    <col min="12" max="12" width="15.7109375" style="1" customWidth="1"/>
    <col min="13" max="19" width="9.7109375" style="1" customWidth="1"/>
    <col min="20" max="20" width="1.8515625" style="1" customWidth="1"/>
    <col min="21" max="21" width="1.7109375" style="1" customWidth="1"/>
    <col min="22" max="22" width="15.7109375" style="1" customWidth="1"/>
    <col min="23" max="29" width="9.7109375" style="1" customWidth="1"/>
    <col min="30" max="30" width="1.8515625" style="1" customWidth="1"/>
    <col min="31" max="31" width="1.7109375" style="1" customWidth="1"/>
    <col min="32" max="32" width="15.7109375" style="1" customWidth="1"/>
    <col min="33" max="39" width="9.7109375" style="1" customWidth="1"/>
    <col min="40" max="40" width="1.8515625" style="1" customWidth="1"/>
    <col min="41" max="16384" width="9.140625" style="1" customWidth="1"/>
  </cols>
  <sheetData>
    <row r="1" spans="1:39" ht="15" customHeight="1">
      <c r="A1" s="7"/>
      <c r="B1" s="7"/>
      <c r="C1" s="7"/>
      <c r="D1" s="7"/>
      <c r="E1" s="7"/>
      <c r="F1" s="7"/>
      <c r="I1" s="73" t="s">
        <v>64</v>
      </c>
      <c r="K1" s="7"/>
      <c r="L1" s="7"/>
      <c r="M1" s="7"/>
      <c r="N1" s="7"/>
      <c r="O1" s="7"/>
      <c r="P1" s="7"/>
      <c r="S1" s="74" t="s">
        <v>65</v>
      </c>
      <c r="U1" s="7"/>
      <c r="V1" s="7"/>
      <c r="W1" s="7"/>
      <c r="X1" s="7"/>
      <c r="Y1" s="7"/>
      <c r="Z1" s="7"/>
      <c r="AC1" s="73" t="s">
        <v>64</v>
      </c>
      <c r="AE1" s="7"/>
      <c r="AF1" s="7"/>
      <c r="AG1" s="7"/>
      <c r="AH1" s="7"/>
      <c r="AI1" s="7"/>
      <c r="AJ1" s="7"/>
      <c r="AM1" s="74" t="s">
        <v>65</v>
      </c>
    </row>
    <row r="2" spans="1:36" ht="15" customHeight="1">
      <c r="A2" s="7"/>
      <c r="B2" s="75" t="s">
        <v>197</v>
      </c>
      <c r="C2" s="75"/>
      <c r="D2" s="75"/>
      <c r="E2" s="75"/>
      <c r="F2" s="75"/>
      <c r="K2" s="7"/>
      <c r="L2" s="75" t="s">
        <v>129</v>
      </c>
      <c r="M2" s="75"/>
      <c r="N2" s="75"/>
      <c r="O2" s="75"/>
      <c r="P2" s="75"/>
      <c r="U2" s="7"/>
      <c r="V2" s="75" t="s">
        <v>130</v>
      </c>
      <c r="W2" s="75"/>
      <c r="X2" s="75"/>
      <c r="Y2" s="75"/>
      <c r="Z2" s="75"/>
      <c r="AE2" s="7"/>
      <c r="AF2" s="75" t="s">
        <v>131</v>
      </c>
      <c r="AG2" s="75"/>
      <c r="AH2" s="75"/>
      <c r="AI2" s="75"/>
      <c r="AJ2" s="75"/>
    </row>
    <row r="3" spans="1:36" ht="15" customHeight="1">
      <c r="A3" s="7"/>
      <c r="B3" s="75" t="s">
        <v>110</v>
      </c>
      <c r="C3" s="75"/>
      <c r="D3" s="75"/>
      <c r="E3" s="75"/>
      <c r="F3" s="75"/>
      <c r="K3" s="7"/>
      <c r="L3" s="75" t="s">
        <v>110</v>
      </c>
      <c r="M3" s="75"/>
      <c r="N3" s="75"/>
      <c r="O3" s="75"/>
      <c r="P3" s="75"/>
      <c r="U3" s="7"/>
      <c r="V3" s="75" t="s">
        <v>110</v>
      </c>
      <c r="W3" s="75"/>
      <c r="X3" s="75"/>
      <c r="Y3" s="75"/>
      <c r="Z3" s="75"/>
      <c r="AE3" s="7"/>
      <c r="AF3" s="75" t="s">
        <v>110</v>
      </c>
      <c r="AG3" s="75"/>
      <c r="AH3" s="75"/>
      <c r="AI3" s="75"/>
      <c r="AJ3" s="75"/>
    </row>
    <row r="4" spans="1:36" ht="15" customHeight="1">
      <c r="A4" s="7"/>
      <c r="B4" s="75"/>
      <c r="C4" s="75"/>
      <c r="D4" s="75"/>
      <c r="E4" s="75"/>
      <c r="F4" s="75"/>
      <c r="K4" s="7"/>
      <c r="L4" s="75"/>
      <c r="M4" s="75"/>
      <c r="N4" s="75"/>
      <c r="O4" s="75"/>
      <c r="P4" s="75"/>
      <c r="U4" s="7"/>
      <c r="V4" s="75"/>
      <c r="W4" s="75"/>
      <c r="X4" s="75"/>
      <c r="Y4" s="75"/>
      <c r="Z4" s="75"/>
      <c r="AE4" s="7"/>
      <c r="AF4" s="75"/>
      <c r="AG4" s="75"/>
      <c r="AH4" s="75"/>
      <c r="AI4" s="75"/>
      <c r="AJ4" s="75"/>
    </row>
    <row r="5" spans="1:39" ht="15" customHeight="1">
      <c r="A5" s="7"/>
      <c r="B5" s="38"/>
      <c r="C5" s="121" t="s">
        <v>103</v>
      </c>
      <c r="D5" s="122"/>
      <c r="E5" s="122"/>
      <c r="F5" s="122"/>
      <c r="G5" s="122"/>
      <c r="H5" s="122"/>
      <c r="I5" s="123"/>
      <c r="K5" s="7"/>
      <c r="L5" s="38"/>
      <c r="M5" s="121" t="s">
        <v>103</v>
      </c>
      <c r="N5" s="122"/>
      <c r="O5" s="122"/>
      <c r="P5" s="122"/>
      <c r="Q5" s="122"/>
      <c r="R5" s="122"/>
      <c r="S5" s="123"/>
      <c r="U5" s="7"/>
      <c r="V5" s="38"/>
      <c r="W5" s="121" t="s">
        <v>103</v>
      </c>
      <c r="X5" s="122"/>
      <c r="Y5" s="122"/>
      <c r="Z5" s="122"/>
      <c r="AA5" s="122"/>
      <c r="AB5" s="122"/>
      <c r="AC5" s="123"/>
      <c r="AE5" s="7"/>
      <c r="AF5" s="38"/>
      <c r="AG5" s="121" t="s">
        <v>103</v>
      </c>
      <c r="AH5" s="122"/>
      <c r="AI5" s="122"/>
      <c r="AJ5" s="122"/>
      <c r="AK5" s="122"/>
      <c r="AL5" s="122"/>
      <c r="AM5" s="123"/>
    </row>
    <row r="6" spans="1:39" ht="62.25" customHeight="1">
      <c r="A6" s="7"/>
      <c r="B6" s="25" t="s">
        <v>5</v>
      </c>
      <c r="C6" s="76" t="s">
        <v>20</v>
      </c>
      <c r="D6" s="77" t="s">
        <v>81</v>
      </c>
      <c r="E6" s="78" t="s">
        <v>82</v>
      </c>
      <c r="F6" s="54" t="s">
        <v>83</v>
      </c>
      <c r="G6" s="79" t="s">
        <v>84</v>
      </c>
      <c r="H6" s="79" t="s">
        <v>85</v>
      </c>
      <c r="I6" s="80" t="s">
        <v>86</v>
      </c>
      <c r="K6" s="7"/>
      <c r="L6" s="25" t="s">
        <v>5</v>
      </c>
      <c r="M6" s="76" t="s">
        <v>105</v>
      </c>
      <c r="N6" s="77" t="s">
        <v>69</v>
      </c>
      <c r="O6" s="78" t="s">
        <v>128</v>
      </c>
      <c r="P6" s="54" t="s">
        <v>67</v>
      </c>
      <c r="Q6" s="79" t="s">
        <v>66</v>
      </c>
      <c r="R6" s="79" t="s">
        <v>68</v>
      </c>
      <c r="S6" s="80" t="s">
        <v>37</v>
      </c>
      <c r="U6" s="7"/>
      <c r="V6" s="25" t="s">
        <v>5</v>
      </c>
      <c r="W6" s="76" t="s">
        <v>20</v>
      </c>
      <c r="X6" s="77" t="s">
        <v>81</v>
      </c>
      <c r="Y6" s="78" t="s">
        <v>82</v>
      </c>
      <c r="Z6" s="54" t="s">
        <v>83</v>
      </c>
      <c r="AA6" s="79" t="s">
        <v>84</v>
      </c>
      <c r="AB6" s="79" t="s">
        <v>85</v>
      </c>
      <c r="AC6" s="80" t="s">
        <v>86</v>
      </c>
      <c r="AE6" s="7"/>
      <c r="AF6" s="25" t="s">
        <v>5</v>
      </c>
      <c r="AG6" s="76" t="s">
        <v>105</v>
      </c>
      <c r="AH6" s="77" t="s">
        <v>69</v>
      </c>
      <c r="AI6" s="78" t="s">
        <v>198</v>
      </c>
      <c r="AJ6" s="54" t="s">
        <v>67</v>
      </c>
      <c r="AK6" s="79" t="s">
        <v>199</v>
      </c>
      <c r="AL6" s="79" t="s">
        <v>68</v>
      </c>
      <c r="AM6" s="80" t="s">
        <v>37</v>
      </c>
    </row>
    <row r="7" spans="1:39" ht="15" customHeight="1">
      <c r="A7" s="7"/>
      <c r="B7" s="26"/>
      <c r="C7" s="127" t="s">
        <v>16</v>
      </c>
      <c r="D7" s="128"/>
      <c r="E7" s="128"/>
      <c r="F7" s="128"/>
      <c r="G7" s="128"/>
      <c r="H7" s="128"/>
      <c r="I7" s="129"/>
      <c r="K7" s="7"/>
      <c r="L7" s="26"/>
      <c r="M7" s="127" t="s">
        <v>16</v>
      </c>
      <c r="N7" s="128"/>
      <c r="O7" s="128"/>
      <c r="P7" s="128"/>
      <c r="Q7" s="128"/>
      <c r="R7" s="128"/>
      <c r="S7" s="129"/>
      <c r="U7" s="7"/>
      <c r="V7" s="26"/>
      <c r="W7" s="127" t="s">
        <v>117</v>
      </c>
      <c r="X7" s="128"/>
      <c r="Y7" s="128"/>
      <c r="Z7" s="128"/>
      <c r="AA7" s="128"/>
      <c r="AB7" s="128"/>
      <c r="AC7" s="129"/>
      <c r="AE7" s="7"/>
      <c r="AF7" s="26"/>
      <c r="AG7" s="127" t="s">
        <v>117</v>
      </c>
      <c r="AH7" s="128"/>
      <c r="AI7" s="128"/>
      <c r="AJ7" s="128"/>
      <c r="AK7" s="128"/>
      <c r="AL7" s="128"/>
      <c r="AM7" s="129"/>
    </row>
    <row r="8" spans="1:39" ht="6.75" customHeight="1">
      <c r="A8" s="7"/>
      <c r="B8" s="19"/>
      <c r="C8" s="23"/>
      <c r="D8" s="6"/>
      <c r="E8" s="6"/>
      <c r="F8" s="41"/>
      <c r="G8" s="42"/>
      <c r="H8" s="42"/>
      <c r="I8" s="43"/>
      <c r="K8" s="7"/>
      <c r="L8" s="19"/>
      <c r="M8" s="23"/>
      <c r="N8" s="6"/>
      <c r="O8" s="6"/>
      <c r="P8" s="41"/>
      <c r="Q8" s="42"/>
      <c r="R8" s="42"/>
      <c r="S8" s="43"/>
      <c r="U8" s="7"/>
      <c r="V8" s="19"/>
      <c r="W8" s="23"/>
      <c r="X8" s="6"/>
      <c r="Y8" s="6"/>
      <c r="Z8" s="41"/>
      <c r="AA8" s="42"/>
      <c r="AB8" s="42"/>
      <c r="AC8" s="43"/>
      <c r="AE8" s="7"/>
      <c r="AF8" s="19"/>
      <c r="AG8" s="23"/>
      <c r="AH8" s="6"/>
      <c r="AI8" s="6"/>
      <c r="AJ8" s="41"/>
      <c r="AK8" s="42"/>
      <c r="AL8" s="42"/>
      <c r="AM8" s="43"/>
    </row>
    <row r="9" spans="1:39" ht="15">
      <c r="A9" s="7"/>
      <c r="B9" s="19" t="s">
        <v>20</v>
      </c>
      <c r="C9" s="23">
        <f>SUM(D9:I9)+SUM(M9:S9)</f>
        <v>505134</v>
      </c>
      <c r="D9" s="6">
        <f aca="true" t="shared" si="0" ref="D9:I9">SUM(D11:D25)</f>
        <v>473197</v>
      </c>
      <c r="E9" s="6">
        <f t="shared" si="0"/>
        <v>12027</v>
      </c>
      <c r="F9" s="6">
        <f t="shared" si="0"/>
        <v>204</v>
      </c>
      <c r="G9" s="6">
        <f t="shared" si="0"/>
        <v>160</v>
      </c>
      <c r="H9" s="6">
        <f t="shared" si="0"/>
        <v>3518</v>
      </c>
      <c r="I9" s="52">
        <f t="shared" si="0"/>
        <v>390</v>
      </c>
      <c r="K9" s="7"/>
      <c r="L9" s="19" t="s">
        <v>20</v>
      </c>
      <c r="M9" s="23">
        <f aca="true" t="shared" si="1" ref="M9:S9">SUM(M11:M25)</f>
        <v>8</v>
      </c>
      <c r="N9" s="6">
        <f t="shared" si="1"/>
        <v>64</v>
      </c>
      <c r="O9" s="6">
        <f t="shared" si="1"/>
        <v>20</v>
      </c>
      <c r="P9" s="6">
        <f t="shared" si="1"/>
        <v>41</v>
      </c>
      <c r="Q9" s="6">
        <f t="shared" si="1"/>
        <v>9119</v>
      </c>
      <c r="R9" s="6">
        <f t="shared" si="1"/>
        <v>1114</v>
      </c>
      <c r="S9" s="52">
        <f t="shared" si="1"/>
        <v>5272</v>
      </c>
      <c r="U9" s="7"/>
      <c r="V9" s="19" t="s">
        <v>20</v>
      </c>
      <c r="W9" s="62">
        <f>C9/$C$9*100</f>
        <v>100</v>
      </c>
      <c r="X9" s="60">
        <f aca="true" t="shared" si="2" ref="X9:AC9">D9/$C$9*100</f>
        <v>93.67751923252048</v>
      </c>
      <c r="Y9" s="60">
        <f t="shared" si="2"/>
        <v>2.380952380952381</v>
      </c>
      <c r="Z9" s="60">
        <f t="shared" si="2"/>
        <v>0.04038532349831926</v>
      </c>
      <c r="AA9" s="60">
        <f t="shared" si="2"/>
        <v>0.031674763528093536</v>
      </c>
      <c r="AB9" s="60">
        <f t="shared" si="2"/>
        <v>0.6964488630739566</v>
      </c>
      <c r="AC9" s="61">
        <f t="shared" si="2"/>
        <v>0.077207236099728</v>
      </c>
      <c r="AE9" s="7"/>
      <c r="AF9" s="19" t="s">
        <v>20</v>
      </c>
      <c r="AG9" s="62">
        <f aca="true" t="shared" si="3" ref="AG9:AM9">M9/$C$9*100</f>
        <v>0.0015837381764046768</v>
      </c>
      <c r="AH9" s="60">
        <f t="shared" si="3"/>
        <v>0.012669905411237414</v>
      </c>
      <c r="AI9" s="60">
        <f t="shared" si="3"/>
        <v>0.003959345441011692</v>
      </c>
      <c r="AJ9" s="60">
        <f t="shared" si="3"/>
        <v>0.008116658154073968</v>
      </c>
      <c r="AK9" s="60">
        <f t="shared" si="3"/>
        <v>1.8052635538292812</v>
      </c>
      <c r="AL9" s="60">
        <f t="shared" si="3"/>
        <v>0.22053554106435122</v>
      </c>
      <c r="AM9" s="61">
        <f t="shared" si="3"/>
        <v>1.043683458250682</v>
      </c>
    </row>
    <row r="10" spans="1:39" ht="6.75" customHeight="1">
      <c r="A10" s="7"/>
      <c r="B10" s="19"/>
      <c r="C10" s="23"/>
      <c r="D10" s="6"/>
      <c r="E10" s="6"/>
      <c r="F10" s="39"/>
      <c r="G10" s="40"/>
      <c r="H10" s="40"/>
      <c r="I10" s="51"/>
      <c r="K10" s="7"/>
      <c r="L10" s="19"/>
      <c r="M10" s="23"/>
      <c r="N10" s="6"/>
      <c r="O10" s="6"/>
      <c r="P10" s="39"/>
      <c r="Q10" s="40"/>
      <c r="R10" s="40"/>
      <c r="S10" s="51"/>
      <c r="U10" s="7"/>
      <c r="V10" s="19"/>
      <c r="W10" s="23"/>
      <c r="X10" s="6"/>
      <c r="Y10" s="6"/>
      <c r="Z10" s="39"/>
      <c r="AA10" s="40"/>
      <c r="AB10" s="40"/>
      <c r="AC10" s="51"/>
      <c r="AE10" s="7"/>
      <c r="AF10" s="19"/>
      <c r="AG10" s="23"/>
      <c r="AH10" s="6"/>
      <c r="AI10" s="6"/>
      <c r="AJ10" s="39"/>
      <c r="AK10" s="40"/>
      <c r="AL10" s="40"/>
      <c r="AM10" s="51"/>
    </row>
    <row r="11" spans="1:39" ht="15">
      <c r="A11" s="7"/>
      <c r="B11" s="19" t="s">
        <v>9</v>
      </c>
      <c r="C11" s="23">
        <f aca="true" t="shared" si="4" ref="C11:C25">SUM(D11:I11)+SUM(M11:S11)</f>
        <v>222167</v>
      </c>
      <c r="D11" s="6">
        <v>213950</v>
      </c>
      <c r="E11" s="6">
        <v>1614</v>
      </c>
      <c r="F11" s="6">
        <v>15</v>
      </c>
      <c r="G11" s="6">
        <v>4</v>
      </c>
      <c r="H11" s="6">
        <v>1392</v>
      </c>
      <c r="I11" s="52">
        <v>27</v>
      </c>
      <c r="K11" s="7"/>
      <c r="L11" s="19" t="s">
        <v>9</v>
      </c>
      <c r="M11" s="23">
        <v>1</v>
      </c>
      <c r="N11" s="6">
        <v>1</v>
      </c>
      <c r="O11" s="6">
        <v>1</v>
      </c>
      <c r="P11" s="6">
        <v>17</v>
      </c>
      <c r="Q11" s="6">
        <v>217</v>
      </c>
      <c r="R11" s="6">
        <v>150</v>
      </c>
      <c r="S11" s="52">
        <v>4778</v>
      </c>
      <c r="U11" s="7"/>
      <c r="V11" s="19" t="s">
        <v>9</v>
      </c>
      <c r="W11" s="62">
        <f aca="true" t="shared" si="5" ref="W11:W25">C11/$C$9*100</f>
        <v>43.98179492966223</v>
      </c>
      <c r="X11" s="60">
        <f aca="true" t="shared" si="6" ref="X11:X25">D11/$C$9*100</f>
        <v>42.355097855222574</v>
      </c>
      <c r="Y11" s="60">
        <f aca="true" t="shared" si="7" ref="Y11:Y25">E11/$C$9*100</f>
        <v>0.3195191770896435</v>
      </c>
      <c r="Z11" s="60">
        <f aca="true" t="shared" si="8" ref="Z11:Z25">F11/$C$9*100</f>
        <v>0.002969509080758769</v>
      </c>
      <c r="AA11" s="60">
        <f aca="true" t="shared" si="9" ref="AA11:AA25">G11/$C$9*100</f>
        <v>0.0007918690882023384</v>
      </c>
      <c r="AB11" s="60">
        <f aca="true" t="shared" si="10" ref="AB11:AB25">H11/$C$9*100</f>
        <v>0.2755704426944138</v>
      </c>
      <c r="AC11" s="61">
        <f aca="true" t="shared" si="11" ref="AC11:AC25">I11/$C$9*100</f>
        <v>0.005345116345365784</v>
      </c>
      <c r="AE11" s="7"/>
      <c r="AF11" s="19" t="s">
        <v>9</v>
      </c>
      <c r="AG11" s="62">
        <f aca="true" t="shared" si="12" ref="AG11:AG25">M11/$C$9*100</f>
        <v>0.0001979672720505846</v>
      </c>
      <c r="AH11" s="60">
        <f aca="true" t="shared" si="13" ref="AH11:AH25">N11/$C$9*100</f>
        <v>0.0001979672720505846</v>
      </c>
      <c r="AI11" s="60">
        <f aca="true" t="shared" si="14" ref="AI11:AI25">O11/$C$9*100</f>
        <v>0.0001979672720505846</v>
      </c>
      <c r="AJ11" s="60">
        <f aca="true" t="shared" si="15" ref="AJ11:AJ25">P11/$C$9*100</f>
        <v>0.0033654436248599377</v>
      </c>
      <c r="AK11" s="60">
        <f aca="true" t="shared" si="16" ref="AK11:AK25">Q11/$C$9*100</f>
        <v>0.04295889803497686</v>
      </c>
      <c r="AL11" s="60">
        <f aca="true" t="shared" si="17" ref="AL11:AL25">R11/$C$9*100</f>
        <v>0.02969509080758769</v>
      </c>
      <c r="AM11" s="61">
        <f aca="true" t="shared" si="18" ref="AM11:AM25">S11/$C$9*100</f>
        <v>0.9458876258576933</v>
      </c>
    </row>
    <row r="12" spans="1:39" ht="15">
      <c r="A12" s="7"/>
      <c r="B12" s="19">
        <v>2</v>
      </c>
      <c r="C12" s="23">
        <f t="shared" si="4"/>
        <v>176214</v>
      </c>
      <c r="D12" s="6">
        <v>172599</v>
      </c>
      <c r="E12" s="6">
        <v>2321</v>
      </c>
      <c r="F12" s="6">
        <v>15</v>
      </c>
      <c r="G12" s="6">
        <v>7</v>
      </c>
      <c r="H12" s="6">
        <v>471</v>
      </c>
      <c r="I12" s="52">
        <v>14</v>
      </c>
      <c r="K12" s="7"/>
      <c r="L12" s="19">
        <v>2</v>
      </c>
      <c r="M12" s="23">
        <v>0</v>
      </c>
      <c r="N12" s="6">
        <v>2</v>
      </c>
      <c r="O12" s="6">
        <v>2</v>
      </c>
      <c r="P12" s="6">
        <v>3</v>
      </c>
      <c r="Q12" s="6">
        <v>600</v>
      </c>
      <c r="R12" s="6">
        <v>70</v>
      </c>
      <c r="S12" s="52">
        <v>110</v>
      </c>
      <c r="U12" s="7"/>
      <c r="V12" s="19">
        <v>2</v>
      </c>
      <c r="W12" s="62">
        <f t="shared" si="5"/>
        <v>34.88460487712172</v>
      </c>
      <c r="X12" s="60">
        <f t="shared" si="6"/>
        <v>34.168953188658854</v>
      </c>
      <c r="Y12" s="60">
        <f t="shared" si="7"/>
        <v>0.4594820384294068</v>
      </c>
      <c r="Z12" s="60">
        <f t="shared" si="8"/>
        <v>0.002969509080758769</v>
      </c>
      <c r="AA12" s="60">
        <f t="shared" si="9"/>
        <v>0.0013857709043540922</v>
      </c>
      <c r="AB12" s="60">
        <f t="shared" si="10"/>
        <v>0.09324258513582535</v>
      </c>
      <c r="AC12" s="61">
        <f t="shared" si="11"/>
        <v>0.0027715418087081844</v>
      </c>
      <c r="AE12" s="7"/>
      <c r="AF12" s="19">
        <v>2</v>
      </c>
      <c r="AG12" s="62">
        <f t="shared" si="12"/>
        <v>0</v>
      </c>
      <c r="AH12" s="60">
        <f t="shared" si="13"/>
        <v>0.0003959345441011692</v>
      </c>
      <c r="AI12" s="60">
        <f t="shared" si="14"/>
        <v>0.0003959345441011692</v>
      </c>
      <c r="AJ12" s="60">
        <f t="shared" si="15"/>
        <v>0.0005939018161517538</v>
      </c>
      <c r="AK12" s="60">
        <f t="shared" si="16"/>
        <v>0.11878036323035077</v>
      </c>
      <c r="AL12" s="60">
        <f t="shared" si="17"/>
        <v>0.013857709043540922</v>
      </c>
      <c r="AM12" s="61">
        <f t="shared" si="18"/>
        <v>0.021776399925564308</v>
      </c>
    </row>
    <row r="13" spans="1:39" ht="15">
      <c r="A13" s="7"/>
      <c r="B13" s="19">
        <v>3</v>
      </c>
      <c r="C13" s="23">
        <f t="shared" si="4"/>
        <v>46380</v>
      </c>
      <c r="D13" s="6">
        <v>43927</v>
      </c>
      <c r="E13" s="6">
        <v>1406</v>
      </c>
      <c r="F13" s="6">
        <v>8</v>
      </c>
      <c r="G13" s="6">
        <v>4</v>
      </c>
      <c r="H13" s="6">
        <v>79</v>
      </c>
      <c r="I13" s="52">
        <v>13</v>
      </c>
      <c r="K13" s="7"/>
      <c r="L13" s="19">
        <v>3</v>
      </c>
      <c r="M13" s="23">
        <v>0</v>
      </c>
      <c r="N13" s="6">
        <v>4</v>
      </c>
      <c r="O13" s="6">
        <v>2</v>
      </c>
      <c r="P13" s="6">
        <v>8</v>
      </c>
      <c r="Q13" s="6">
        <v>757</v>
      </c>
      <c r="R13" s="6">
        <v>64</v>
      </c>
      <c r="S13" s="52">
        <v>108</v>
      </c>
      <c r="U13" s="7"/>
      <c r="V13" s="19">
        <v>3</v>
      </c>
      <c r="W13" s="62">
        <f t="shared" si="5"/>
        <v>9.181722077706114</v>
      </c>
      <c r="X13" s="60">
        <f t="shared" si="6"/>
        <v>8.696108359366029</v>
      </c>
      <c r="Y13" s="60">
        <f t="shared" si="7"/>
        <v>0.278341984503122</v>
      </c>
      <c r="Z13" s="60">
        <f t="shared" si="8"/>
        <v>0.0015837381764046768</v>
      </c>
      <c r="AA13" s="60">
        <f t="shared" si="9"/>
        <v>0.0007918690882023384</v>
      </c>
      <c r="AB13" s="60">
        <f t="shared" si="10"/>
        <v>0.01563941449199618</v>
      </c>
      <c r="AC13" s="61">
        <f t="shared" si="11"/>
        <v>0.0025735745366575998</v>
      </c>
      <c r="AE13" s="7"/>
      <c r="AF13" s="19">
        <v>3</v>
      </c>
      <c r="AG13" s="62">
        <f t="shared" si="12"/>
        <v>0</v>
      </c>
      <c r="AH13" s="60">
        <f t="shared" si="13"/>
        <v>0.0007918690882023384</v>
      </c>
      <c r="AI13" s="60">
        <f t="shared" si="14"/>
        <v>0.0003959345441011692</v>
      </c>
      <c r="AJ13" s="60">
        <f t="shared" si="15"/>
        <v>0.0015837381764046768</v>
      </c>
      <c r="AK13" s="60">
        <f t="shared" si="16"/>
        <v>0.14986122494229254</v>
      </c>
      <c r="AL13" s="60">
        <f t="shared" si="17"/>
        <v>0.012669905411237414</v>
      </c>
      <c r="AM13" s="61">
        <f t="shared" si="18"/>
        <v>0.021380465381463137</v>
      </c>
    </row>
    <row r="14" spans="1:39" ht="15">
      <c r="A14" s="7"/>
      <c r="B14" s="19">
        <v>4</v>
      </c>
      <c r="C14" s="23">
        <f t="shared" si="4"/>
        <v>20877</v>
      </c>
      <c r="D14" s="6">
        <v>18816</v>
      </c>
      <c r="E14" s="6">
        <v>1065</v>
      </c>
      <c r="F14" s="6">
        <v>7</v>
      </c>
      <c r="G14" s="6">
        <v>5</v>
      </c>
      <c r="H14" s="6">
        <v>84</v>
      </c>
      <c r="I14" s="52">
        <v>15</v>
      </c>
      <c r="K14" s="7"/>
      <c r="L14" s="19">
        <v>4</v>
      </c>
      <c r="M14" s="23">
        <v>0</v>
      </c>
      <c r="N14" s="6">
        <v>3</v>
      </c>
      <c r="O14" s="6">
        <v>3</v>
      </c>
      <c r="P14" s="6">
        <v>3</v>
      </c>
      <c r="Q14" s="6">
        <v>747</v>
      </c>
      <c r="R14" s="6">
        <v>76</v>
      </c>
      <c r="S14" s="52">
        <v>53</v>
      </c>
      <c r="U14" s="7"/>
      <c r="V14" s="19">
        <v>4</v>
      </c>
      <c r="W14" s="62">
        <f t="shared" si="5"/>
        <v>4.132962738600055</v>
      </c>
      <c r="X14" s="60">
        <f t="shared" si="6"/>
        <v>3.7249521909038</v>
      </c>
      <c r="Y14" s="60">
        <f t="shared" si="7"/>
        <v>0.2108351447338726</v>
      </c>
      <c r="Z14" s="60">
        <f t="shared" si="8"/>
        <v>0.0013857709043540922</v>
      </c>
      <c r="AA14" s="60">
        <f t="shared" si="9"/>
        <v>0.000989836360252923</v>
      </c>
      <c r="AB14" s="60">
        <f t="shared" si="10"/>
        <v>0.016629250852249106</v>
      </c>
      <c r="AC14" s="61">
        <f t="shared" si="11"/>
        <v>0.002969509080758769</v>
      </c>
      <c r="AE14" s="7"/>
      <c r="AF14" s="19">
        <v>4</v>
      </c>
      <c r="AG14" s="62">
        <f t="shared" si="12"/>
        <v>0</v>
      </c>
      <c r="AH14" s="60">
        <f t="shared" si="13"/>
        <v>0.0005939018161517538</v>
      </c>
      <c r="AI14" s="60">
        <f t="shared" si="14"/>
        <v>0.0005939018161517538</v>
      </c>
      <c r="AJ14" s="60">
        <f t="shared" si="15"/>
        <v>0.0005939018161517538</v>
      </c>
      <c r="AK14" s="60">
        <f t="shared" si="16"/>
        <v>0.1478815522217867</v>
      </c>
      <c r="AL14" s="60">
        <f t="shared" si="17"/>
        <v>0.015045512675844428</v>
      </c>
      <c r="AM14" s="61">
        <f t="shared" si="18"/>
        <v>0.010492265418680983</v>
      </c>
    </row>
    <row r="15" spans="1:39" ht="15">
      <c r="A15" s="7"/>
      <c r="B15" s="19" t="s">
        <v>21</v>
      </c>
      <c r="C15" s="23">
        <f t="shared" si="4"/>
        <v>10753</v>
      </c>
      <c r="D15" s="6">
        <v>8974</v>
      </c>
      <c r="E15" s="6">
        <v>820</v>
      </c>
      <c r="F15" s="6">
        <v>9</v>
      </c>
      <c r="G15" s="6">
        <v>9</v>
      </c>
      <c r="H15" s="6">
        <v>93</v>
      </c>
      <c r="I15" s="52">
        <v>26</v>
      </c>
      <c r="K15" s="7"/>
      <c r="L15" s="19" t="s">
        <v>21</v>
      </c>
      <c r="M15" s="23">
        <v>0</v>
      </c>
      <c r="N15" s="6">
        <v>4</v>
      </c>
      <c r="O15" s="6">
        <v>2</v>
      </c>
      <c r="P15" s="6">
        <v>1</v>
      </c>
      <c r="Q15" s="6">
        <v>689</v>
      </c>
      <c r="R15" s="6">
        <v>71</v>
      </c>
      <c r="S15" s="52">
        <v>55</v>
      </c>
      <c r="U15" s="7"/>
      <c r="V15" s="19" t="s">
        <v>21</v>
      </c>
      <c r="W15" s="62">
        <f t="shared" si="5"/>
        <v>2.128742076359936</v>
      </c>
      <c r="X15" s="60">
        <f t="shared" si="6"/>
        <v>1.7765582993819462</v>
      </c>
      <c r="Y15" s="60">
        <f t="shared" si="7"/>
        <v>0.16233316308147935</v>
      </c>
      <c r="Z15" s="60">
        <f t="shared" si="8"/>
        <v>0.0017817054484552614</v>
      </c>
      <c r="AA15" s="60">
        <f t="shared" si="9"/>
        <v>0.0017817054484552614</v>
      </c>
      <c r="AB15" s="60">
        <f t="shared" si="10"/>
        <v>0.018410956300704367</v>
      </c>
      <c r="AC15" s="61">
        <f t="shared" si="11"/>
        <v>0.0051471490733151996</v>
      </c>
      <c r="AE15" s="7"/>
      <c r="AF15" s="19" t="s">
        <v>21</v>
      </c>
      <c r="AG15" s="62">
        <f t="shared" si="12"/>
        <v>0</v>
      </c>
      <c r="AH15" s="60">
        <f t="shared" si="13"/>
        <v>0.0007918690882023384</v>
      </c>
      <c r="AI15" s="60">
        <f t="shared" si="14"/>
        <v>0.0003959345441011692</v>
      </c>
      <c r="AJ15" s="60">
        <f t="shared" si="15"/>
        <v>0.0001979672720505846</v>
      </c>
      <c r="AK15" s="60">
        <f t="shared" si="16"/>
        <v>0.1363994504428528</v>
      </c>
      <c r="AL15" s="60">
        <f t="shared" si="17"/>
        <v>0.014055676315591507</v>
      </c>
      <c r="AM15" s="61">
        <f t="shared" si="18"/>
        <v>0.010888199962782154</v>
      </c>
    </row>
    <row r="16" spans="1:39" ht="15">
      <c r="A16" s="7"/>
      <c r="B16" s="19" t="s">
        <v>22</v>
      </c>
      <c r="C16" s="23">
        <f t="shared" si="4"/>
        <v>6617</v>
      </c>
      <c r="D16" s="6">
        <v>4894</v>
      </c>
      <c r="E16" s="6">
        <v>740</v>
      </c>
      <c r="F16" s="6">
        <v>9</v>
      </c>
      <c r="G16" s="6">
        <v>15</v>
      </c>
      <c r="H16" s="6">
        <v>115</v>
      </c>
      <c r="I16" s="52">
        <v>23</v>
      </c>
      <c r="K16" s="7"/>
      <c r="L16" s="19" t="s">
        <v>22</v>
      </c>
      <c r="M16" s="23">
        <v>0</v>
      </c>
      <c r="N16" s="6">
        <v>9</v>
      </c>
      <c r="O16" s="6">
        <v>1</v>
      </c>
      <c r="P16" s="6">
        <v>2</v>
      </c>
      <c r="Q16" s="6">
        <v>697</v>
      </c>
      <c r="R16" s="6">
        <v>69</v>
      </c>
      <c r="S16" s="52">
        <v>43</v>
      </c>
      <c r="U16" s="7"/>
      <c r="V16" s="19" t="s">
        <v>22</v>
      </c>
      <c r="W16" s="62">
        <f t="shared" si="5"/>
        <v>1.3099494391587183</v>
      </c>
      <c r="X16" s="60">
        <f t="shared" si="6"/>
        <v>0.968851829415561</v>
      </c>
      <c r="Y16" s="60">
        <f t="shared" si="7"/>
        <v>0.1464957813174326</v>
      </c>
      <c r="Z16" s="60">
        <f t="shared" si="8"/>
        <v>0.0017817054484552614</v>
      </c>
      <c r="AA16" s="60">
        <f t="shared" si="9"/>
        <v>0.002969509080758769</v>
      </c>
      <c r="AB16" s="60">
        <f t="shared" si="10"/>
        <v>0.022766236285817226</v>
      </c>
      <c r="AC16" s="61">
        <f t="shared" si="11"/>
        <v>0.004553247257163446</v>
      </c>
      <c r="AE16" s="7"/>
      <c r="AF16" s="19" t="s">
        <v>22</v>
      </c>
      <c r="AG16" s="62">
        <f t="shared" si="12"/>
        <v>0</v>
      </c>
      <c r="AH16" s="60">
        <f t="shared" si="13"/>
        <v>0.0017817054484552614</v>
      </c>
      <c r="AI16" s="60">
        <f t="shared" si="14"/>
        <v>0.0001979672720505846</v>
      </c>
      <c r="AJ16" s="60">
        <f t="shared" si="15"/>
        <v>0.0003959345441011692</v>
      </c>
      <c r="AK16" s="60">
        <f t="shared" si="16"/>
        <v>0.13798318861925746</v>
      </c>
      <c r="AL16" s="60">
        <f t="shared" si="17"/>
        <v>0.013659741771490338</v>
      </c>
      <c r="AM16" s="61">
        <f t="shared" si="18"/>
        <v>0.008512592698175139</v>
      </c>
    </row>
    <row r="17" spans="1:39" ht="15">
      <c r="A17" s="7"/>
      <c r="B17" s="19" t="s">
        <v>23</v>
      </c>
      <c r="C17" s="23">
        <f t="shared" si="4"/>
        <v>4142</v>
      </c>
      <c r="D17" s="6">
        <v>2692</v>
      </c>
      <c r="E17" s="6">
        <v>530</v>
      </c>
      <c r="F17" s="6">
        <v>11</v>
      </c>
      <c r="G17" s="6">
        <v>7</v>
      </c>
      <c r="H17" s="6">
        <v>68</v>
      </c>
      <c r="I17" s="52">
        <v>22</v>
      </c>
      <c r="K17" s="7"/>
      <c r="L17" s="19" t="s">
        <v>23</v>
      </c>
      <c r="M17" s="23">
        <v>0</v>
      </c>
      <c r="N17" s="6">
        <v>1</v>
      </c>
      <c r="O17" s="6">
        <v>3</v>
      </c>
      <c r="P17" s="6">
        <v>2</v>
      </c>
      <c r="Q17" s="6">
        <v>729</v>
      </c>
      <c r="R17" s="6">
        <v>53</v>
      </c>
      <c r="S17" s="52">
        <v>24</v>
      </c>
      <c r="U17" s="7"/>
      <c r="V17" s="19" t="s">
        <v>23</v>
      </c>
      <c r="W17" s="62">
        <f t="shared" si="5"/>
        <v>0.8199804408335214</v>
      </c>
      <c r="X17" s="60">
        <f t="shared" si="6"/>
        <v>0.5329278963601737</v>
      </c>
      <c r="Y17" s="60">
        <f t="shared" si="7"/>
        <v>0.10492265418680985</v>
      </c>
      <c r="Z17" s="60">
        <f t="shared" si="8"/>
        <v>0.0021776399925564306</v>
      </c>
      <c r="AA17" s="60">
        <f t="shared" si="9"/>
        <v>0.0013857709043540922</v>
      </c>
      <c r="AB17" s="60">
        <f t="shared" si="10"/>
        <v>0.013461774499439751</v>
      </c>
      <c r="AC17" s="61">
        <f t="shared" si="11"/>
        <v>0.004355279985112861</v>
      </c>
      <c r="AE17" s="7"/>
      <c r="AF17" s="19" t="s">
        <v>23</v>
      </c>
      <c r="AG17" s="62">
        <f t="shared" si="12"/>
        <v>0</v>
      </c>
      <c r="AH17" s="60">
        <f t="shared" si="13"/>
        <v>0.0001979672720505846</v>
      </c>
      <c r="AI17" s="60">
        <f t="shared" si="14"/>
        <v>0.0005939018161517538</v>
      </c>
      <c r="AJ17" s="60">
        <f t="shared" si="15"/>
        <v>0.0003959345441011692</v>
      </c>
      <c r="AK17" s="60">
        <f t="shared" si="16"/>
        <v>0.1443181413248762</v>
      </c>
      <c r="AL17" s="60">
        <f t="shared" si="17"/>
        <v>0.010492265418680983</v>
      </c>
      <c r="AM17" s="61">
        <f t="shared" si="18"/>
        <v>0.00475121452921403</v>
      </c>
    </row>
    <row r="18" spans="1:39" ht="15">
      <c r="A18" s="7"/>
      <c r="B18" s="19" t="s">
        <v>24</v>
      </c>
      <c r="C18" s="23">
        <f t="shared" si="4"/>
        <v>2815</v>
      </c>
      <c r="D18" s="6">
        <v>1625</v>
      </c>
      <c r="E18" s="6">
        <v>405</v>
      </c>
      <c r="F18" s="6">
        <v>9</v>
      </c>
      <c r="G18" s="6">
        <v>4</v>
      </c>
      <c r="H18" s="6">
        <v>65</v>
      </c>
      <c r="I18" s="52">
        <v>19</v>
      </c>
      <c r="K18" s="7"/>
      <c r="L18" s="19" t="s">
        <v>24</v>
      </c>
      <c r="M18" s="23">
        <v>0</v>
      </c>
      <c r="N18" s="6">
        <v>1</v>
      </c>
      <c r="O18" s="6">
        <v>1</v>
      </c>
      <c r="P18" s="6">
        <v>1</v>
      </c>
      <c r="Q18" s="6">
        <v>615</v>
      </c>
      <c r="R18" s="6">
        <v>54</v>
      </c>
      <c r="S18" s="52">
        <v>16</v>
      </c>
      <c r="U18" s="7"/>
      <c r="V18" s="19" t="s">
        <v>24</v>
      </c>
      <c r="W18" s="62">
        <f t="shared" si="5"/>
        <v>0.5572778708223957</v>
      </c>
      <c r="X18" s="60">
        <f t="shared" si="6"/>
        <v>0.32169681708219994</v>
      </c>
      <c r="Y18" s="60">
        <f t="shared" si="7"/>
        <v>0.08017674518048676</v>
      </c>
      <c r="Z18" s="60">
        <f t="shared" si="8"/>
        <v>0.0017817054484552614</v>
      </c>
      <c r="AA18" s="60">
        <f t="shared" si="9"/>
        <v>0.0007918690882023384</v>
      </c>
      <c r="AB18" s="60">
        <f t="shared" si="10"/>
        <v>0.012867872683287998</v>
      </c>
      <c r="AC18" s="61">
        <f t="shared" si="11"/>
        <v>0.003761378168961107</v>
      </c>
      <c r="AE18" s="7"/>
      <c r="AF18" s="19" t="s">
        <v>24</v>
      </c>
      <c r="AG18" s="62">
        <f t="shared" si="12"/>
        <v>0</v>
      </c>
      <c r="AH18" s="60">
        <f t="shared" si="13"/>
        <v>0.0001979672720505846</v>
      </c>
      <c r="AI18" s="60">
        <f t="shared" si="14"/>
        <v>0.0001979672720505846</v>
      </c>
      <c r="AJ18" s="60">
        <f t="shared" si="15"/>
        <v>0.0001979672720505846</v>
      </c>
      <c r="AK18" s="60">
        <f t="shared" si="16"/>
        <v>0.12174987231110954</v>
      </c>
      <c r="AL18" s="60">
        <f t="shared" si="17"/>
        <v>0.010690232690731568</v>
      </c>
      <c r="AM18" s="61">
        <f t="shared" si="18"/>
        <v>0.0031674763528093536</v>
      </c>
    </row>
    <row r="19" spans="1:39" ht="15">
      <c r="A19" s="7"/>
      <c r="B19" s="19" t="s">
        <v>25</v>
      </c>
      <c r="C19" s="23">
        <f t="shared" si="4"/>
        <v>2034</v>
      </c>
      <c r="D19" s="6">
        <v>1062</v>
      </c>
      <c r="E19" s="6">
        <v>332</v>
      </c>
      <c r="F19" s="6">
        <v>4</v>
      </c>
      <c r="G19" s="6">
        <v>6</v>
      </c>
      <c r="H19" s="6">
        <v>61</v>
      </c>
      <c r="I19" s="52">
        <v>10</v>
      </c>
      <c r="K19" s="7"/>
      <c r="L19" s="19" t="s">
        <v>25</v>
      </c>
      <c r="M19" s="23">
        <v>0</v>
      </c>
      <c r="N19" s="6">
        <v>1</v>
      </c>
      <c r="O19" s="6">
        <v>0</v>
      </c>
      <c r="P19" s="6">
        <v>1</v>
      </c>
      <c r="Q19" s="6">
        <v>520</v>
      </c>
      <c r="R19" s="6">
        <v>30</v>
      </c>
      <c r="S19" s="52">
        <v>7</v>
      </c>
      <c r="U19" s="7"/>
      <c r="V19" s="19" t="s">
        <v>25</v>
      </c>
      <c r="W19" s="62">
        <f t="shared" si="5"/>
        <v>0.4026654313508891</v>
      </c>
      <c r="X19" s="60">
        <f t="shared" si="6"/>
        <v>0.2102412429177208</v>
      </c>
      <c r="Y19" s="60">
        <f t="shared" si="7"/>
        <v>0.06572513432079409</v>
      </c>
      <c r="Z19" s="60">
        <f t="shared" si="8"/>
        <v>0.0007918690882023384</v>
      </c>
      <c r="AA19" s="60">
        <f t="shared" si="9"/>
        <v>0.0011878036323035076</v>
      </c>
      <c r="AB19" s="60">
        <f t="shared" si="10"/>
        <v>0.012076003595085661</v>
      </c>
      <c r="AC19" s="61">
        <f t="shared" si="11"/>
        <v>0.001979672720505846</v>
      </c>
      <c r="AE19" s="7"/>
      <c r="AF19" s="19" t="s">
        <v>25</v>
      </c>
      <c r="AG19" s="62">
        <f t="shared" si="12"/>
        <v>0</v>
      </c>
      <c r="AH19" s="60">
        <f t="shared" si="13"/>
        <v>0.0001979672720505846</v>
      </c>
      <c r="AI19" s="60">
        <f t="shared" si="14"/>
        <v>0</v>
      </c>
      <c r="AJ19" s="60">
        <f t="shared" si="15"/>
        <v>0.0001979672720505846</v>
      </c>
      <c r="AK19" s="60">
        <f t="shared" si="16"/>
        <v>0.10294298146630398</v>
      </c>
      <c r="AL19" s="60">
        <f t="shared" si="17"/>
        <v>0.005939018161517538</v>
      </c>
      <c r="AM19" s="61">
        <f t="shared" si="18"/>
        <v>0.0013857709043540922</v>
      </c>
    </row>
    <row r="20" spans="1:39" ht="15">
      <c r="A20" s="7"/>
      <c r="B20" s="19" t="s">
        <v>0</v>
      </c>
      <c r="C20" s="23">
        <f t="shared" si="4"/>
        <v>8055</v>
      </c>
      <c r="D20" s="6">
        <v>3440</v>
      </c>
      <c r="E20" s="6">
        <v>1566</v>
      </c>
      <c r="F20" s="6">
        <v>41</v>
      </c>
      <c r="G20" s="6">
        <v>37</v>
      </c>
      <c r="H20" s="6">
        <v>331</v>
      </c>
      <c r="I20" s="52">
        <v>93</v>
      </c>
      <c r="K20" s="7"/>
      <c r="L20" s="19" t="s">
        <v>0</v>
      </c>
      <c r="M20" s="23">
        <v>1</v>
      </c>
      <c r="N20" s="6">
        <v>10</v>
      </c>
      <c r="O20" s="6">
        <v>3</v>
      </c>
      <c r="P20" s="6">
        <v>3</v>
      </c>
      <c r="Q20" s="6">
        <v>2227</v>
      </c>
      <c r="R20" s="6">
        <v>247</v>
      </c>
      <c r="S20" s="52">
        <v>56</v>
      </c>
      <c r="U20" s="7"/>
      <c r="V20" s="19" t="s">
        <v>0</v>
      </c>
      <c r="W20" s="62">
        <f t="shared" si="5"/>
        <v>1.594626376367459</v>
      </c>
      <c r="X20" s="60">
        <f t="shared" si="6"/>
        <v>0.681007415854011</v>
      </c>
      <c r="Y20" s="60">
        <f t="shared" si="7"/>
        <v>0.3100167480312155</v>
      </c>
      <c r="Z20" s="60">
        <f t="shared" si="8"/>
        <v>0.008116658154073968</v>
      </c>
      <c r="AA20" s="60">
        <f t="shared" si="9"/>
        <v>0.007324789065871631</v>
      </c>
      <c r="AB20" s="60">
        <f t="shared" si="10"/>
        <v>0.0655271670487435</v>
      </c>
      <c r="AC20" s="61">
        <f t="shared" si="11"/>
        <v>0.018410956300704367</v>
      </c>
      <c r="AE20" s="7"/>
      <c r="AF20" s="19" t="s">
        <v>0</v>
      </c>
      <c r="AG20" s="62">
        <f t="shared" si="12"/>
        <v>0.0001979672720505846</v>
      </c>
      <c r="AH20" s="60">
        <f t="shared" si="13"/>
        <v>0.001979672720505846</v>
      </c>
      <c r="AI20" s="60">
        <f t="shared" si="14"/>
        <v>0.0005939018161517538</v>
      </c>
      <c r="AJ20" s="60">
        <f t="shared" si="15"/>
        <v>0.0005939018161517538</v>
      </c>
      <c r="AK20" s="60">
        <f t="shared" si="16"/>
        <v>0.4408731148566519</v>
      </c>
      <c r="AL20" s="60">
        <f t="shared" si="17"/>
        <v>0.04889791619649439</v>
      </c>
      <c r="AM20" s="61">
        <f t="shared" si="18"/>
        <v>0.011086167234832738</v>
      </c>
    </row>
    <row r="21" spans="1:39" ht="15">
      <c r="A21" s="7"/>
      <c r="B21" s="19" t="s">
        <v>1</v>
      </c>
      <c r="C21" s="23">
        <f t="shared" si="4"/>
        <v>3461</v>
      </c>
      <c r="D21" s="6">
        <v>1005</v>
      </c>
      <c r="E21" s="6">
        <v>834</v>
      </c>
      <c r="F21" s="6">
        <v>33</v>
      </c>
      <c r="G21" s="6">
        <v>28</v>
      </c>
      <c r="H21" s="6">
        <v>293</v>
      </c>
      <c r="I21" s="52">
        <v>80</v>
      </c>
      <c r="K21" s="7"/>
      <c r="L21" s="19" t="s">
        <v>1</v>
      </c>
      <c r="M21" s="23">
        <v>1</v>
      </c>
      <c r="N21" s="6">
        <v>12</v>
      </c>
      <c r="O21" s="6">
        <v>2</v>
      </c>
      <c r="P21" s="6">
        <v>0</v>
      </c>
      <c r="Q21" s="6">
        <v>978</v>
      </c>
      <c r="R21" s="6">
        <v>175</v>
      </c>
      <c r="S21" s="52">
        <v>20</v>
      </c>
      <c r="U21" s="7"/>
      <c r="V21" s="19" t="s">
        <v>1</v>
      </c>
      <c r="W21" s="62">
        <f t="shared" si="5"/>
        <v>0.6851647285670732</v>
      </c>
      <c r="X21" s="60">
        <f t="shared" si="6"/>
        <v>0.1989571084108375</v>
      </c>
      <c r="Y21" s="60">
        <f t="shared" si="7"/>
        <v>0.16510470489018755</v>
      </c>
      <c r="Z21" s="60">
        <f t="shared" si="8"/>
        <v>0.006532919977669292</v>
      </c>
      <c r="AA21" s="60">
        <f t="shared" si="9"/>
        <v>0.005543083617416369</v>
      </c>
      <c r="AB21" s="60">
        <f t="shared" si="10"/>
        <v>0.05800441071082128</v>
      </c>
      <c r="AC21" s="61">
        <f t="shared" si="11"/>
        <v>0.015837381764046768</v>
      </c>
      <c r="AE21" s="7"/>
      <c r="AF21" s="19" t="s">
        <v>1</v>
      </c>
      <c r="AG21" s="62">
        <f t="shared" si="12"/>
        <v>0.0001979672720505846</v>
      </c>
      <c r="AH21" s="60">
        <f t="shared" si="13"/>
        <v>0.002375607264607015</v>
      </c>
      <c r="AI21" s="60">
        <f t="shared" si="14"/>
        <v>0.0003959345441011692</v>
      </c>
      <c r="AJ21" s="60">
        <f t="shared" si="15"/>
        <v>0</v>
      </c>
      <c r="AK21" s="60">
        <f t="shared" si="16"/>
        <v>0.19361199206547175</v>
      </c>
      <c r="AL21" s="60">
        <f t="shared" si="17"/>
        <v>0.034644272608852306</v>
      </c>
      <c r="AM21" s="61">
        <f t="shared" si="18"/>
        <v>0.003959345441011692</v>
      </c>
    </row>
    <row r="22" spans="1:39" ht="15">
      <c r="A22" s="7"/>
      <c r="B22" s="19" t="s">
        <v>2</v>
      </c>
      <c r="C22" s="23">
        <f t="shared" si="4"/>
        <v>833</v>
      </c>
      <c r="D22" s="6">
        <v>148</v>
      </c>
      <c r="E22" s="6">
        <v>193</v>
      </c>
      <c r="F22" s="6">
        <v>15</v>
      </c>
      <c r="G22" s="6">
        <v>21</v>
      </c>
      <c r="H22" s="6">
        <v>142</v>
      </c>
      <c r="I22" s="52">
        <v>28</v>
      </c>
      <c r="K22" s="7"/>
      <c r="L22" s="19" t="s">
        <v>2</v>
      </c>
      <c r="M22" s="23">
        <v>3</v>
      </c>
      <c r="N22" s="6">
        <v>7</v>
      </c>
      <c r="O22" s="6">
        <v>0</v>
      </c>
      <c r="P22" s="6">
        <v>0</v>
      </c>
      <c r="Q22" s="6">
        <v>238</v>
      </c>
      <c r="R22" s="6">
        <v>37</v>
      </c>
      <c r="S22" s="52">
        <v>1</v>
      </c>
      <c r="U22" s="7"/>
      <c r="V22" s="19" t="s">
        <v>2</v>
      </c>
      <c r="W22" s="62">
        <f t="shared" si="5"/>
        <v>0.16490673761813696</v>
      </c>
      <c r="X22" s="60">
        <f t="shared" si="6"/>
        <v>0.029299156263486524</v>
      </c>
      <c r="Y22" s="60">
        <f t="shared" si="7"/>
        <v>0.03820768350576283</v>
      </c>
      <c r="Z22" s="60">
        <f t="shared" si="8"/>
        <v>0.002969509080758769</v>
      </c>
      <c r="AA22" s="60">
        <f t="shared" si="9"/>
        <v>0.004157312713062277</v>
      </c>
      <c r="AB22" s="60">
        <f t="shared" si="10"/>
        <v>0.028111352631183015</v>
      </c>
      <c r="AC22" s="61">
        <f t="shared" si="11"/>
        <v>0.005543083617416369</v>
      </c>
      <c r="AE22" s="7"/>
      <c r="AF22" s="19" t="s">
        <v>2</v>
      </c>
      <c r="AG22" s="62">
        <f t="shared" si="12"/>
        <v>0.0005939018161517538</v>
      </c>
      <c r="AH22" s="60">
        <f t="shared" si="13"/>
        <v>0.0013857709043540922</v>
      </c>
      <c r="AI22" s="60">
        <f t="shared" si="14"/>
        <v>0</v>
      </c>
      <c r="AJ22" s="60">
        <f t="shared" si="15"/>
        <v>0</v>
      </c>
      <c r="AK22" s="60">
        <f t="shared" si="16"/>
        <v>0.047116210748039136</v>
      </c>
      <c r="AL22" s="60">
        <f t="shared" si="17"/>
        <v>0.007324789065871631</v>
      </c>
      <c r="AM22" s="61">
        <f t="shared" si="18"/>
        <v>0.0001979672720505846</v>
      </c>
    </row>
    <row r="23" spans="1:39" ht="15">
      <c r="A23" s="7"/>
      <c r="B23" s="19" t="s">
        <v>3</v>
      </c>
      <c r="C23" s="23">
        <f t="shared" si="4"/>
        <v>544</v>
      </c>
      <c r="D23" s="6">
        <v>59</v>
      </c>
      <c r="E23" s="6">
        <v>136</v>
      </c>
      <c r="F23" s="6">
        <v>17</v>
      </c>
      <c r="G23" s="6">
        <v>9</v>
      </c>
      <c r="H23" s="6">
        <v>186</v>
      </c>
      <c r="I23" s="52">
        <v>15</v>
      </c>
      <c r="K23" s="7"/>
      <c r="L23" s="19" t="s">
        <v>3</v>
      </c>
      <c r="M23" s="23">
        <v>2</v>
      </c>
      <c r="N23" s="6">
        <v>6</v>
      </c>
      <c r="O23" s="6">
        <v>0</v>
      </c>
      <c r="P23" s="6">
        <v>0</v>
      </c>
      <c r="Q23" s="6">
        <v>98</v>
      </c>
      <c r="R23" s="6">
        <v>15</v>
      </c>
      <c r="S23" s="52">
        <v>1</v>
      </c>
      <c r="U23" s="7"/>
      <c r="V23" s="19" t="s">
        <v>3</v>
      </c>
      <c r="W23" s="62">
        <f t="shared" si="5"/>
        <v>0.10769419599551801</v>
      </c>
      <c r="X23" s="60">
        <f>D23/$C$9*100</f>
        <v>0.01168006905098449</v>
      </c>
      <c r="Y23" s="60">
        <f t="shared" si="7"/>
        <v>0.026923548998879502</v>
      </c>
      <c r="Z23" s="60">
        <f t="shared" si="8"/>
        <v>0.0033654436248599377</v>
      </c>
      <c r="AA23" s="60">
        <f t="shared" si="9"/>
        <v>0.0017817054484552614</v>
      </c>
      <c r="AB23" s="60">
        <f t="shared" si="10"/>
        <v>0.036821912601408734</v>
      </c>
      <c r="AC23" s="61">
        <f t="shared" si="11"/>
        <v>0.002969509080758769</v>
      </c>
      <c r="AE23" s="7"/>
      <c r="AF23" s="19" t="s">
        <v>3</v>
      </c>
      <c r="AG23" s="62">
        <f t="shared" si="12"/>
        <v>0.0003959345441011692</v>
      </c>
      <c r="AH23" s="60">
        <f t="shared" si="13"/>
        <v>0.0011878036323035076</v>
      </c>
      <c r="AI23" s="60">
        <f t="shared" si="14"/>
        <v>0</v>
      </c>
      <c r="AJ23" s="60">
        <f t="shared" si="15"/>
        <v>0</v>
      </c>
      <c r="AK23" s="60">
        <f t="shared" si="16"/>
        <v>0.01940079266095729</v>
      </c>
      <c r="AL23" s="60">
        <f t="shared" si="17"/>
        <v>0.002969509080758769</v>
      </c>
      <c r="AM23" s="61">
        <f t="shared" si="18"/>
        <v>0.0001979672720505846</v>
      </c>
    </row>
    <row r="24" spans="1:39" ht="15">
      <c r="A24" s="7"/>
      <c r="B24" s="19" t="s">
        <v>4</v>
      </c>
      <c r="C24" s="23">
        <f t="shared" si="4"/>
        <v>123</v>
      </c>
      <c r="D24" s="6">
        <v>5</v>
      </c>
      <c r="E24" s="6">
        <v>38</v>
      </c>
      <c r="F24" s="6">
        <v>6</v>
      </c>
      <c r="G24" s="6">
        <v>2</v>
      </c>
      <c r="H24" s="6">
        <v>60</v>
      </c>
      <c r="I24" s="52">
        <v>4</v>
      </c>
      <c r="K24" s="7"/>
      <c r="L24" s="19" t="s">
        <v>4</v>
      </c>
      <c r="M24" s="23">
        <v>0</v>
      </c>
      <c r="N24" s="6">
        <v>1</v>
      </c>
      <c r="O24" s="6">
        <v>0</v>
      </c>
      <c r="P24" s="6">
        <v>0</v>
      </c>
      <c r="Q24" s="6">
        <v>4</v>
      </c>
      <c r="R24" s="6">
        <v>3</v>
      </c>
      <c r="S24" s="52">
        <v>0</v>
      </c>
      <c r="U24" s="7"/>
      <c r="V24" s="19" t="s">
        <v>4</v>
      </c>
      <c r="W24" s="62">
        <f t="shared" si="5"/>
        <v>0.024349974462221907</v>
      </c>
      <c r="X24" s="60">
        <f t="shared" si="6"/>
        <v>0.000989836360252923</v>
      </c>
      <c r="Y24" s="60">
        <f t="shared" si="7"/>
        <v>0.007522756337922214</v>
      </c>
      <c r="Z24" s="60">
        <f t="shared" si="8"/>
        <v>0.0011878036323035076</v>
      </c>
      <c r="AA24" s="60">
        <f t="shared" si="9"/>
        <v>0.0003959345441011692</v>
      </c>
      <c r="AB24" s="60">
        <f t="shared" si="10"/>
        <v>0.011878036323035076</v>
      </c>
      <c r="AC24" s="61">
        <f t="shared" si="11"/>
        <v>0.0007918690882023384</v>
      </c>
      <c r="AE24" s="7"/>
      <c r="AF24" s="19" t="s">
        <v>4</v>
      </c>
      <c r="AG24" s="62">
        <f t="shared" si="12"/>
        <v>0</v>
      </c>
      <c r="AH24" s="60">
        <f t="shared" si="13"/>
        <v>0.0001979672720505846</v>
      </c>
      <c r="AI24" s="60">
        <f t="shared" si="14"/>
        <v>0</v>
      </c>
      <c r="AJ24" s="60">
        <f t="shared" si="15"/>
        <v>0</v>
      </c>
      <c r="AK24" s="60">
        <f t="shared" si="16"/>
        <v>0.0007918690882023384</v>
      </c>
      <c r="AL24" s="60">
        <f t="shared" si="17"/>
        <v>0.0005939018161517538</v>
      </c>
      <c r="AM24" s="61">
        <f t="shared" si="18"/>
        <v>0</v>
      </c>
    </row>
    <row r="25" spans="1:39" ht="15">
      <c r="A25" s="7"/>
      <c r="B25" s="19" t="s">
        <v>19</v>
      </c>
      <c r="C25" s="23">
        <f t="shared" si="4"/>
        <v>119</v>
      </c>
      <c r="D25" s="6">
        <v>1</v>
      </c>
      <c r="E25" s="6">
        <v>27</v>
      </c>
      <c r="F25" s="6">
        <v>5</v>
      </c>
      <c r="G25" s="6">
        <v>2</v>
      </c>
      <c r="H25" s="6">
        <v>78</v>
      </c>
      <c r="I25" s="52">
        <v>1</v>
      </c>
      <c r="K25" s="7"/>
      <c r="L25" s="19" t="s">
        <v>19</v>
      </c>
      <c r="M25" s="23">
        <v>0</v>
      </c>
      <c r="N25" s="6">
        <v>2</v>
      </c>
      <c r="O25" s="6">
        <v>0</v>
      </c>
      <c r="P25" s="6">
        <v>0</v>
      </c>
      <c r="Q25" s="6">
        <v>3</v>
      </c>
      <c r="R25" s="6">
        <v>0</v>
      </c>
      <c r="S25" s="52">
        <v>0</v>
      </c>
      <c r="U25" s="7"/>
      <c r="V25" s="19" t="s">
        <v>19</v>
      </c>
      <c r="W25" s="62">
        <f t="shared" si="5"/>
        <v>0.023558105374019568</v>
      </c>
      <c r="X25" s="60">
        <f t="shared" si="6"/>
        <v>0.0001979672720505846</v>
      </c>
      <c r="Y25" s="60">
        <f t="shared" si="7"/>
        <v>0.005345116345365784</v>
      </c>
      <c r="Z25" s="60">
        <f t="shared" si="8"/>
        <v>0.000989836360252923</v>
      </c>
      <c r="AA25" s="60">
        <f t="shared" si="9"/>
        <v>0.0003959345441011692</v>
      </c>
      <c r="AB25" s="60">
        <f t="shared" si="10"/>
        <v>0.015441447219945599</v>
      </c>
      <c r="AC25" s="61">
        <f t="shared" si="11"/>
        <v>0.0001979672720505846</v>
      </c>
      <c r="AE25" s="7"/>
      <c r="AF25" s="19" t="s">
        <v>19</v>
      </c>
      <c r="AG25" s="62">
        <f t="shared" si="12"/>
        <v>0</v>
      </c>
      <c r="AH25" s="60">
        <f t="shared" si="13"/>
        <v>0.0003959345441011692</v>
      </c>
      <c r="AI25" s="60">
        <f t="shared" si="14"/>
        <v>0</v>
      </c>
      <c r="AJ25" s="60">
        <f t="shared" si="15"/>
        <v>0</v>
      </c>
      <c r="AK25" s="60">
        <f t="shared" si="16"/>
        <v>0.0005939018161517538</v>
      </c>
      <c r="AL25" s="60">
        <f t="shared" si="17"/>
        <v>0</v>
      </c>
      <c r="AM25" s="61">
        <f t="shared" si="18"/>
        <v>0</v>
      </c>
    </row>
    <row r="26" spans="1:39" ht="6.75" customHeight="1">
      <c r="A26" s="7"/>
      <c r="B26" s="19"/>
      <c r="C26" s="23"/>
      <c r="D26" s="6"/>
      <c r="E26" s="6"/>
      <c r="F26" s="39"/>
      <c r="G26" s="40"/>
      <c r="H26" s="40"/>
      <c r="I26" s="51"/>
      <c r="K26" s="7"/>
      <c r="L26" s="19"/>
      <c r="M26" s="23"/>
      <c r="N26" s="6"/>
      <c r="O26" s="6"/>
      <c r="P26" s="39"/>
      <c r="Q26" s="40"/>
      <c r="R26" s="40"/>
      <c r="S26" s="51"/>
      <c r="U26" s="7"/>
      <c r="V26" s="19"/>
      <c r="W26" s="23"/>
      <c r="X26" s="6"/>
      <c r="Y26" s="6"/>
      <c r="Z26" s="39"/>
      <c r="AA26" s="40"/>
      <c r="AB26" s="40"/>
      <c r="AC26" s="51"/>
      <c r="AE26" s="7"/>
      <c r="AF26" s="19"/>
      <c r="AG26" s="23"/>
      <c r="AH26" s="6"/>
      <c r="AI26" s="6"/>
      <c r="AJ26" s="39"/>
      <c r="AK26" s="40"/>
      <c r="AL26" s="40"/>
      <c r="AM26" s="51"/>
    </row>
    <row r="27" spans="1:39" ht="16.5" customHeight="1">
      <c r="A27" s="7"/>
      <c r="B27" s="70" t="s">
        <v>10</v>
      </c>
      <c r="C27" s="23">
        <f aca="true" t="shared" si="19" ref="C27:I27">SUM(C15:C25)</f>
        <v>39496</v>
      </c>
      <c r="D27" s="6">
        <f t="shared" si="19"/>
        <v>23905</v>
      </c>
      <c r="E27" s="6">
        <f t="shared" si="19"/>
        <v>5621</v>
      </c>
      <c r="F27" s="6">
        <f t="shared" si="19"/>
        <v>159</v>
      </c>
      <c r="G27" s="6">
        <f t="shared" si="19"/>
        <v>140</v>
      </c>
      <c r="H27" s="6">
        <f t="shared" si="19"/>
        <v>1492</v>
      </c>
      <c r="I27" s="52">
        <f t="shared" si="19"/>
        <v>321</v>
      </c>
      <c r="K27" s="7"/>
      <c r="L27" s="70" t="s">
        <v>10</v>
      </c>
      <c r="M27" s="23">
        <f aca="true" t="shared" si="20" ref="M27:S27">SUM(M15:M25)</f>
        <v>7</v>
      </c>
      <c r="N27" s="6">
        <f t="shared" si="20"/>
        <v>54</v>
      </c>
      <c r="O27" s="6">
        <f t="shared" si="20"/>
        <v>12</v>
      </c>
      <c r="P27" s="6">
        <f t="shared" si="20"/>
        <v>10</v>
      </c>
      <c r="Q27" s="6">
        <f t="shared" si="20"/>
        <v>6798</v>
      </c>
      <c r="R27" s="6">
        <f t="shared" si="20"/>
        <v>754</v>
      </c>
      <c r="S27" s="52">
        <f t="shared" si="20"/>
        <v>223</v>
      </c>
      <c r="U27" s="7"/>
      <c r="V27" s="70" t="s">
        <v>10</v>
      </c>
      <c r="W27" s="62">
        <f aca="true" t="shared" si="21" ref="W27:W32">C27/$C$9*100</f>
        <v>7.81891537690989</v>
      </c>
      <c r="X27" s="60">
        <f aca="true" t="shared" si="22" ref="X27:X32">D27/$C$9*100</f>
        <v>4.732407638369225</v>
      </c>
      <c r="Y27" s="60">
        <f aca="true" t="shared" si="23" ref="Y27:Y32">E27/$C$9*100</f>
        <v>1.112774036196336</v>
      </c>
      <c r="Z27" s="60">
        <f aca="true" t="shared" si="24" ref="Z27:Z32">F27/$C$9*100</f>
        <v>0.03147679625604295</v>
      </c>
      <c r="AA27" s="60">
        <f aca="true" t="shared" si="25" ref="AA27:AA32">G27/$C$9*100</f>
        <v>0.027715418087081844</v>
      </c>
      <c r="AB27" s="60">
        <f aca="true" t="shared" si="26" ref="AB27:AB32">H27/$C$9*100</f>
        <v>0.2953671698994722</v>
      </c>
      <c r="AC27" s="61">
        <f aca="true" t="shared" si="27" ref="AC27:AC32">I27/$C$9*100</f>
        <v>0.06354749432823766</v>
      </c>
      <c r="AE27" s="7"/>
      <c r="AF27" s="70" t="s">
        <v>10</v>
      </c>
      <c r="AG27" s="62">
        <f aca="true" t="shared" si="28" ref="AG27:AG32">M27/$C$9*100</f>
        <v>0.0013857709043540922</v>
      </c>
      <c r="AH27" s="60">
        <f aca="true" t="shared" si="29" ref="AH27:AH32">N27/$C$9*100</f>
        <v>0.010690232690731568</v>
      </c>
      <c r="AI27" s="60">
        <f aca="true" t="shared" si="30" ref="AI27:AI32">O27/$C$9*100</f>
        <v>0.002375607264607015</v>
      </c>
      <c r="AJ27" s="60">
        <f aca="true" t="shared" si="31" ref="AJ27:AJ32">P27/$C$9*100</f>
        <v>0.001979672720505846</v>
      </c>
      <c r="AK27" s="60">
        <f aca="true" t="shared" si="32" ref="AK27:AK32">Q27/$C$9*100</f>
        <v>1.345781515399874</v>
      </c>
      <c r="AL27" s="60">
        <f aca="true" t="shared" si="33" ref="AL27:AL32">R27/$C$9*100</f>
        <v>0.1492673231261408</v>
      </c>
      <c r="AM27" s="61">
        <f aca="true" t="shared" si="34" ref="AM27:AM32">S27/$C$9*100</f>
        <v>0.044146701667280366</v>
      </c>
    </row>
    <row r="28" spans="1:39" ht="16.5" customHeight="1">
      <c r="A28" s="7"/>
      <c r="B28" s="19" t="s">
        <v>11</v>
      </c>
      <c r="C28" s="23">
        <f aca="true" t="shared" si="35" ref="C28:I28">SUM(C20:C25)</f>
        <v>13135</v>
      </c>
      <c r="D28" s="6">
        <f t="shared" si="35"/>
        <v>4658</v>
      </c>
      <c r="E28" s="6">
        <f t="shared" si="35"/>
        <v>2794</v>
      </c>
      <c r="F28" s="6">
        <f t="shared" si="35"/>
        <v>117</v>
      </c>
      <c r="G28" s="6">
        <f t="shared" si="35"/>
        <v>99</v>
      </c>
      <c r="H28" s="6">
        <f t="shared" si="35"/>
        <v>1090</v>
      </c>
      <c r="I28" s="52">
        <f t="shared" si="35"/>
        <v>221</v>
      </c>
      <c r="K28" s="7"/>
      <c r="L28" s="19" t="s">
        <v>11</v>
      </c>
      <c r="M28" s="23">
        <f aca="true" t="shared" si="36" ref="M28:S28">SUM(M20:M25)</f>
        <v>7</v>
      </c>
      <c r="N28" s="6">
        <f t="shared" si="36"/>
        <v>38</v>
      </c>
      <c r="O28" s="6">
        <f t="shared" si="36"/>
        <v>5</v>
      </c>
      <c r="P28" s="6">
        <f t="shared" si="36"/>
        <v>3</v>
      </c>
      <c r="Q28" s="6">
        <f t="shared" si="36"/>
        <v>3548</v>
      </c>
      <c r="R28" s="6">
        <f t="shared" si="36"/>
        <v>477</v>
      </c>
      <c r="S28" s="52">
        <f t="shared" si="36"/>
        <v>78</v>
      </c>
      <c r="U28" s="7"/>
      <c r="V28" s="19" t="s">
        <v>11</v>
      </c>
      <c r="W28" s="62">
        <f t="shared" si="21"/>
        <v>2.6003001183844288</v>
      </c>
      <c r="X28" s="60">
        <f t="shared" si="22"/>
        <v>0.922131553211623</v>
      </c>
      <c r="Y28" s="60">
        <f t="shared" si="23"/>
        <v>0.5531205581093334</v>
      </c>
      <c r="Z28" s="60">
        <f t="shared" si="24"/>
        <v>0.023162170829918397</v>
      </c>
      <c r="AA28" s="60">
        <f t="shared" si="25"/>
        <v>0.019598759933007876</v>
      </c>
      <c r="AB28" s="60">
        <f t="shared" si="26"/>
        <v>0.21578432653513718</v>
      </c>
      <c r="AC28" s="61">
        <f t="shared" si="27"/>
        <v>0.04375076712317919</v>
      </c>
      <c r="AE28" s="7"/>
      <c r="AF28" s="19" t="s">
        <v>11</v>
      </c>
      <c r="AG28" s="62">
        <f t="shared" si="28"/>
        <v>0.0013857709043540922</v>
      </c>
      <c r="AH28" s="60">
        <f t="shared" si="29"/>
        <v>0.007522756337922214</v>
      </c>
      <c r="AI28" s="60">
        <f t="shared" si="30"/>
        <v>0.000989836360252923</v>
      </c>
      <c r="AJ28" s="60">
        <f t="shared" si="31"/>
        <v>0.0005939018161517538</v>
      </c>
      <c r="AK28" s="60">
        <f t="shared" si="32"/>
        <v>0.7023878812354741</v>
      </c>
      <c r="AL28" s="60">
        <f t="shared" si="33"/>
        <v>0.09443038876812886</v>
      </c>
      <c r="AM28" s="61">
        <f t="shared" si="34"/>
        <v>0.015441447219945599</v>
      </c>
    </row>
    <row r="29" spans="1:39" ht="16.5" customHeight="1">
      <c r="A29" s="7"/>
      <c r="B29" s="19" t="s">
        <v>12</v>
      </c>
      <c r="C29" s="23">
        <f aca="true" t="shared" si="37" ref="C29:I29">SUM(C21:C25)</f>
        <v>5080</v>
      </c>
      <c r="D29" s="6">
        <f t="shared" si="37"/>
        <v>1218</v>
      </c>
      <c r="E29" s="6">
        <f t="shared" si="37"/>
        <v>1228</v>
      </c>
      <c r="F29" s="6">
        <f t="shared" si="37"/>
        <v>76</v>
      </c>
      <c r="G29" s="6">
        <f t="shared" si="37"/>
        <v>62</v>
      </c>
      <c r="H29" s="6">
        <f t="shared" si="37"/>
        <v>759</v>
      </c>
      <c r="I29" s="52">
        <f t="shared" si="37"/>
        <v>128</v>
      </c>
      <c r="K29" s="7"/>
      <c r="L29" s="19" t="s">
        <v>12</v>
      </c>
      <c r="M29" s="23">
        <f aca="true" t="shared" si="38" ref="M29:S29">SUM(M21:M25)</f>
        <v>6</v>
      </c>
      <c r="N29" s="6">
        <f t="shared" si="38"/>
        <v>28</v>
      </c>
      <c r="O29" s="6">
        <f t="shared" si="38"/>
        <v>2</v>
      </c>
      <c r="P29" s="6">
        <f t="shared" si="38"/>
        <v>0</v>
      </c>
      <c r="Q29" s="6">
        <f t="shared" si="38"/>
        <v>1321</v>
      </c>
      <c r="R29" s="6">
        <f t="shared" si="38"/>
        <v>230</v>
      </c>
      <c r="S29" s="52">
        <f t="shared" si="38"/>
        <v>22</v>
      </c>
      <c r="U29" s="7"/>
      <c r="V29" s="19" t="s">
        <v>12</v>
      </c>
      <c r="W29" s="62">
        <f t="shared" si="21"/>
        <v>1.0056737420169697</v>
      </c>
      <c r="X29" s="60">
        <f t="shared" si="22"/>
        <v>0.24112413735761204</v>
      </c>
      <c r="Y29" s="60">
        <f t="shared" si="23"/>
        <v>0.2431038100781179</v>
      </c>
      <c r="Z29" s="60">
        <f t="shared" si="24"/>
        <v>0.015045512675844428</v>
      </c>
      <c r="AA29" s="60">
        <f t="shared" si="25"/>
        <v>0.012273970867136243</v>
      </c>
      <c r="AB29" s="60">
        <f t="shared" si="26"/>
        <v>0.1502571594863937</v>
      </c>
      <c r="AC29" s="61">
        <f t="shared" si="27"/>
        <v>0.02533981082247483</v>
      </c>
      <c r="AE29" s="7"/>
      <c r="AF29" s="19" t="s">
        <v>12</v>
      </c>
      <c r="AG29" s="62">
        <f t="shared" si="28"/>
        <v>0.0011878036323035076</v>
      </c>
      <c r="AH29" s="60">
        <f t="shared" si="29"/>
        <v>0.005543083617416369</v>
      </c>
      <c r="AI29" s="60">
        <f t="shared" si="30"/>
        <v>0.0003959345441011692</v>
      </c>
      <c r="AJ29" s="60">
        <f t="shared" si="31"/>
        <v>0</v>
      </c>
      <c r="AK29" s="60">
        <f t="shared" si="32"/>
        <v>0.26151476637882226</v>
      </c>
      <c r="AL29" s="60">
        <f t="shared" si="33"/>
        <v>0.04553247257163445</v>
      </c>
      <c r="AM29" s="61">
        <f t="shared" si="34"/>
        <v>0.004355279985112861</v>
      </c>
    </row>
    <row r="30" spans="1:39" ht="16.5" customHeight="1">
      <c r="A30" s="7"/>
      <c r="B30" s="19" t="s">
        <v>13</v>
      </c>
      <c r="C30" s="23">
        <f aca="true" t="shared" si="39" ref="C30:I30">SUM(C22:C25)</f>
        <v>1619</v>
      </c>
      <c r="D30" s="6">
        <f t="shared" si="39"/>
        <v>213</v>
      </c>
      <c r="E30" s="6">
        <f t="shared" si="39"/>
        <v>394</v>
      </c>
      <c r="F30" s="6">
        <f t="shared" si="39"/>
        <v>43</v>
      </c>
      <c r="G30" s="6">
        <f t="shared" si="39"/>
        <v>34</v>
      </c>
      <c r="H30" s="6">
        <f t="shared" si="39"/>
        <v>466</v>
      </c>
      <c r="I30" s="52">
        <f t="shared" si="39"/>
        <v>48</v>
      </c>
      <c r="K30" s="7"/>
      <c r="L30" s="19" t="s">
        <v>13</v>
      </c>
      <c r="M30" s="23">
        <f aca="true" t="shared" si="40" ref="M30:S30">SUM(M22:M25)</f>
        <v>5</v>
      </c>
      <c r="N30" s="6">
        <f t="shared" si="40"/>
        <v>16</v>
      </c>
      <c r="O30" s="6">
        <f t="shared" si="40"/>
        <v>0</v>
      </c>
      <c r="P30" s="6">
        <f t="shared" si="40"/>
        <v>0</v>
      </c>
      <c r="Q30" s="6">
        <f t="shared" si="40"/>
        <v>343</v>
      </c>
      <c r="R30" s="6">
        <f t="shared" si="40"/>
        <v>55</v>
      </c>
      <c r="S30" s="52">
        <f t="shared" si="40"/>
        <v>2</v>
      </c>
      <c r="U30" s="7"/>
      <c r="V30" s="19" t="s">
        <v>13</v>
      </c>
      <c r="W30" s="62">
        <f t="shared" si="21"/>
        <v>0.32050901344989646</v>
      </c>
      <c r="X30" s="60">
        <f t="shared" si="22"/>
        <v>0.04216702894677452</v>
      </c>
      <c r="Y30" s="60">
        <f t="shared" si="23"/>
        <v>0.07799910518793034</v>
      </c>
      <c r="Z30" s="60">
        <f t="shared" si="24"/>
        <v>0.008512592698175139</v>
      </c>
      <c r="AA30" s="60">
        <f t="shared" si="25"/>
        <v>0.0067308872497198755</v>
      </c>
      <c r="AB30" s="60">
        <f t="shared" si="26"/>
        <v>0.09225274877557242</v>
      </c>
      <c r="AC30" s="61">
        <f t="shared" si="27"/>
        <v>0.00950242905842806</v>
      </c>
      <c r="AE30" s="7"/>
      <c r="AF30" s="19" t="s">
        <v>13</v>
      </c>
      <c r="AG30" s="62">
        <f t="shared" si="28"/>
        <v>0.000989836360252923</v>
      </c>
      <c r="AH30" s="60">
        <f t="shared" si="29"/>
        <v>0.0031674763528093536</v>
      </c>
      <c r="AI30" s="60">
        <f t="shared" si="30"/>
        <v>0</v>
      </c>
      <c r="AJ30" s="60">
        <f t="shared" si="31"/>
        <v>0</v>
      </c>
      <c r="AK30" s="60">
        <f t="shared" si="32"/>
        <v>0.06790277431335051</v>
      </c>
      <c r="AL30" s="60">
        <f t="shared" si="33"/>
        <v>0.010888199962782154</v>
      </c>
      <c r="AM30" s="61">
        <f t="shared" si="34"/>
        <v>0.0003959345441011692</v>
      </c>
    </row>
    <row r="31" spans="1:39" ht="16.5" customHeight="1">
      <c r="A31" s="7"/>
      <c r="B31" s="19" t="s">
        <v>14</v>
      </c>
      <c r="C31" s="23">
        <f aca="true" t="shared" si="41" ref="C31:I31">SUM(C23:C25)</f>
        <v>786</v>
      </c>
      <c r="D31" s="6">
        <f t="shared" si="41"/>
        <v>65</v>
      </c>
      <c r="E31" s="6">
        <f t="shared" si="41"/>
        <v>201</v>
      </c>
      <c r="F31" s="6">
        <f t="shared" si="41"/>
        <v>28</v>
      </c>
      <c r="G31" s="6">
        <f t="shared" si="41"/>
        <v>13</v>
      </c>
      <c r="H31" s="6">
        <f t="shared" si="41"/>
        <v>324</v>
      </c>
      <c r="I31" s="52">
        <f t="shared" si="41"/>
        <v>20</v>
      </c>
      <c r="K31" s="7"/>
      <c r="L31" s="19" t="s">
        <v>14</v>
      </c>
      <c r="M31" s="23">
        <f aca="true" t="shared" si="42" ref="M31:S31">SUM(M23:M25)</f>
        <v>2</v>
      </c>
      <c r="N31" s="6">
        <f t="shared" si="42"/>
        <v>9</v>
      </c>
      <c r="O31" s="6">
        <f t="shared" si="42"/>
        <v>0</v>
      </c>
      <c r="P31" s="6">
        <f t="shared" si="42"/>
        <v>0</v>
      </c>
      <c r="Q31" s="6">
        <f t="shared" si="42"/>
        <v>105</v>
      </c>
      <c r="R31" s="6">
        <f t="shared" si="42"/>
        <v>18</v>
      </c>
      <c r="S31" s="52">
        <f t="shared" si="42"/>
        <v>1</v>
      </c>
      <c r="U31" s="7"/>
      <c r="V31" s="19" t="s">
        <v>14</v>
      </c>
      <c r="W31" s="62">
        <f t="shared" si="21"/>
        <v>0.15560227583175948</v>
      </c>
      <c r="X31" s="60">
        <f t="shared" si="22"/>
        <v>0.012867872683287998</v>
      </c>
      <c r="Y31" s="60">
        <f t="shared" si="23"/>
        <v>0.039791421682167503</v>
      </c>
      <c r="Z31" s="60">
        <f t="shared" si="24"/>
        <v>0.005543083617416369</v>
      </c>
      <c r="AA31" s="60">
        <f t="shared" si="25"/>
        <v>0.0025735745366575998</v>
      </c>
      <c r="AB31" s="60">
        <f t="shared" si="26"/>
        <v>0.0641413961443894</v>
      </c>
      <c r="AC31" s="61">
        <f t="shared" si="27"/>
        <v>0.003959345441011692</v>
      </c>
      <c r="AE31" s="7"/>
      <c r="AF31" s="19" t="s">
        <v>14</v>
      </c>
      <c r="AG31" s="62">
        <f t="shared" si="28"/>
        <v>0.0003959345441011692</v>
      </c>
      <c r="AH31" s="60">
        <f t="shared" si="29"/>
        <v>0.0017817054484552614</v>
      </c>
      <c r="AI31" s="60">
        <f t="shared" si="30"/>
        <v>0</v>
      </c>
      <c r="AJ31" s="60">
        <f t="shared" si="31"/>
        <v>0</v>
      </c>
      <c r="AK31" s="60">
        <f t="shared" si="32"/>
        <v>0.020786563565311382</v>
      </c>
      <c r="AL31" s="60">
        <f t="shared" si="33"/>
        <v>0.0035634108969105228</v>
      </c>
      <c r="AM31" s="61">
        <f t="shared" si="34"/>
        <v>0.0001979672720505846</v>
      </c>
    </row>
    <row r="32" spans="1:39" ht="16.5" customHeight="1">
      <c r="A32" s="7"/>
      <c r="B32" s="19" t="s">
        <v>15</v>
      </c>
      <c r="C32" s="23">
        <f aca="true" t="shared" si="43" ref="C32:I32">SUM(C24:C25)</f>
        <v>242</v>
      </c>
      <c r="D32" s="6">
        <f t="shared" si="43"/>
        <v>6</v>
      </c>
      <c r="E32" s="6">
        <f t="shared" si="43"/>
        <v>65</v>
      </c>
      <c r="F32" s="6">
        <f t="shared" si="43"/>
        <v>11</v>
      </c>
      <c r="G32" s="6">
        <f t="shared" si="43"/>
        <v>4</v>
      </c>
      <c r="H32" s="6">
        <f t="shared" si="43"/>
        <v>138</v>
      </c>
      <c r="I32" s="52">
        <f t="shared" si="43"/>
        <v>5</v>
      </c>
      <c r="K32" s="7"/>
      <c r="L32" s="19" t="s">
        <v>15</v>
      </c>
      <c r="M32" s="23">
        <f aca="true" t="shared" si="44" ref="M32:S32">SUM(M24:M25)</f>
        <v>0</v>
      </c>
      <c r="N32" s="6">
        <f t="shared" si="44"/>
        <v>3</v>
      </c>
      <c r="O32" s="6">
        <f t="shared" si="44"/>
        <v>0</v>
      </c>
      <c r="P32" s="6">
        <f t="shared" si="44"/>
        <v>0</v>
      </c>
      <c r="Q32" s="6">
        <f t="shared" si="44"/>
        <v>7</v>
      </c>
      <c r="R32" s="6">
        <f t="shared" si="44"/>
        <v>3</v>
      </c>
      <c r="S32" s="52">
        <f t="shared" si="44"/>
        <v>0</v>
      </c>
      <c r="U32" s="7"/>
      <c r="V32" s="19" t="s">
        <v>15</v>
      </c>
      <c r="W32" s="62">
        <f t="shared" si="21"/>
        <v>0.04790807983624147</v>
      </c>
      <c r="X32" s="60">
        <f t="shared" si="22"/>
        <v>0.0011878036323035076</v>
      </c>
      <c r="Y32" s="60">
        <f t="shared" si="23"/>
        <v>0.012867872683287998</v>
      </c>
      <c r="Z32" s="60">
        <f t="shared" si="24"/>
        <v>0.0021776399925564306</v>
      </c>
      <c r="AA32" s="60">
        <f t="shared" si="25"/>
        <v>0.0007918690882023384</v>
      </c>
      <c r="AB32" s="60">
        <f t="shared" si="26"/>
        <v>0.027319483542980676</v>
      </c>
      <c r="AC32" s="61">
        <f t="shared" si="27"/>
        <v>0.000989836360252923</v>
      </c>
      <c r="AE32" s="7"/>
      <c r="AF32" s="19" t="s">
        <v>15</v>
      </c>
      <c r="AG32" s="62">
        <f t="shared" si="28"/>
        <v>0</v>
      </c>
      <c r="AH32" s="60">
        <f t="shared" si="29"/>
        <v>0.0005939018161517538</v>
      </c>
      <c r="AI32" s="60">
        <f t="shared" si="30"/>
        <v>0</v>
      </c>
      <c r="AJ32" s="60">
        <f t="shared" si="31"/>
        <v>0</v>
      </c>
      <c r="AK32" s="60">
        <f t="shared" si="32"/>
        <v>0.0013857709043540922</v>
      </c>
      <c r="AL32" s="60">
        <f t="shared" si="33"/>
        <v>0.0005939018161517538</v>
      </c>
      <c r="AM32" s="61">
        <f t="shared" si="34"/>
        <v>0</v>
      </c>
    </row>
    <row r="33" spans="1:39" ht="6.75" customHeight="1">
      <c r="A33" s="7"/>
      <c r="B33" s="19"/>
      <c r="C33" s="23"/>
      <c r="D33" s="6"/>
      <c r="E33" s="6"/>
      <c r="F33" s="39"/>
      <c r="G33" s="40"/>
      <c r="H33" s="40"/>
      <c r="I33" s="51"/>
      <c r="K33" s="7"/>
      <c r="L33" s="19"/>
      <c r="M33" s="23"/>
      <c r="N33" s="6"/>
      <c r="O33" s="6"/>
      <c r="P33" s="39"/>
      <c r="Q33" s="40"/>
      <c r="R33" s="40"/>
      <c r="S33" s="51"/>
      <c r="U33" s="7"/>
      <c r="V33" s="19"/>
      <c r="W33" s="23"/>
      <c r="X33" s="6"/>
      <c r="Y33" s="6"/>
      <c r="Z33" s="39"/>
      <c r="AA33" s="40"/>
      <c r="AB33" s="40"/>
      <c r="AC33" s="51"/>
      <c r="AE33" s="7"/>
      <c r="AF33" s="19"/>
      <c r="AG33" s="23"/>
      <c r="AH33" s="6"/>
      <c r="AI33" s="6"/>
      <c r="AJ33" s="39"/>
      <c r="AK33" s="40"/>
      <c r="AL33" s="40"/>
      <c r="AM33" s="51"/>
    </row>
    <row r="34" spans="1:39" ht="15" customHeight="1">
      <c r="A34" s="7"/>
      <c r="B34" s="71" t="s">
        <v>26</v>
      </c>
      <c r="C34" s="23">
        <f>SUM(D34:I34)+SUM(M34:S34)</f>
        <v>493544</v>
      </c>
      <c r="D34" s="6">
        <v>469292</v>
      </c>
      <c r="E34" s="6">
        <v>9506</v>
      </c>
      <c r="F34" s="39">
        <v>95</v>
      </c>
      <c r="G34" s="89">
        <v>63</v>
      </c>
      <c r="H34" s="89">
        <v>2470</v>
      </c>
      <c r="I34" s="114">
        <v>190</v>
      </c>
      <c r="K34" s="7"/>
      <c r="L34" s="71" t="s">
        <v>26</v>
      </c>
      <c r="M34" s="23">
        <v>1</v>
      </c>
      <c r="N34" s="6">
        <v>27</v>
      </c>
      <c r="O34" s="6">
        <v>16</v>
      </c>
      <c r="P34" s="39">
        <v>39</v>
      </c>
      <c r="Q34" s="89">
        <v>5963</v>
      </c>
      <c r="R34" s="89">
        <v>674</v>
      </c>
      <c r="S34" s="114">
        <v>5208</v>
      </c>
      <c r="U34" s="7"/>
      <c r="V34" s="71" t="s">
        <v>26</v>
      </c>
      <c r="W34" s="62">
        <f aca="true" t="shared" si="45" ref="W34:AC37">C34/$C$9*100</f>
        <v>97.70555931693372</v>
      </c>
      <c r="X34" s="60">
        <f t="shared" si="45"/>
        <v>92.90445703516295</v>
      </c>
      <c r="Y34" s="60">
        <f t="shared" si="45"/>
        <v>1.8818768881128571</v>
      </c>
      <c r="Z34" s="60">
        <f t="shared" si="45"/>
        <v>0.018806890844805538</v>
      </c>
      <c r="AA34" s="60">
        <f t="shared" si="45"/>
        <v>0.01247193813918683</v>
      </c>
      <c r="AB34" s="60">
        <f t="shared" si="45"/>
        <v>0.48897916196494395</v>
      </c>
      <c r="AC34" s="61">
        <f t="shared" si="45"/>
        <v>0.037613781689611075</v>
      </c>
      <c r="AE34" s="7"/>
      <c r="AF34" s="71" t="s">
        <v>26</v>
      </c>
      <c r="AG34" s="62">
        <f aca="true" t="shared" si="46" ref="AG34:AM37">M34/$C$9*100</f>
        <v>0.0001979672720505846</v>
      </c>
      <c r="AH34" s="60">
        <f t="shared" si="46"/>
        <v>0.005345116345365784</v>
      </c>
      <c r="AI34" s="60">
        <f t="shared" si="46"/>
        <v>0.0031674763528093536</v>
      </c>
      <c r="AJ34" s="60">
        <f t="shared" si="46"/>
        <v>0.007720723609972799</v>
      </c>
      <c r="AK34" s="60">
        <f t="shared" si="46"/>
        <v>1.1804788432376359</v>
      </c>
      <c r="AL34" s="60">
        <f t="shared" si="46"/>
        <v>0.13342994136209402</v>
      </c>
      <c r="AM34" s="61">
        <f t="shared" si="46"/>
        <v>1.0310135528394446</v>
      </c>
    </row>
    <row r="35" spans="1:39" ht="15">
      <c r="A35" s="7"/>
      <c r="B35" s="19" t="s">
        <v>27</v>
      </c>
      <c r="C35" s="23">
        <f>SUM(D35:I35)+SUM(M35:S35)</f>
        <v>10009</v>
      </c>
      <c r="D35" s="6">
        <v>3697</v>
      </c>
      <c r="E35" s="6">
        <v>2138</v>
      </c>
      <c r="F35" s="39">
        <v>66</v>
      </c>
      <c r="G35" s="89">
        <v>64</v>
      </c>
      <c r="H35" s="89">
        <v>588</v>
      </c>
      <c r="I35" s="114">
        <v>153</v>
      </c>
      <c r="K35" s="7"/>
      <c r="L35" s="19" t="s">
        <v>27</v>
      </c>
      <c r="M35" s="23">
        <v>2</v>
      </c>
      <c r="N35" s="6">
        <v>21</v>
      </c>
      <c r="O35" s="6">
        <v>4</v>
      </c>
      <c r="P35" s="39">
        <v>2</v>
      </c>
      <c r="Q35" s="89">
        <v>2827</v>
      </c>
      <c r="R35" s="89">
        <v>385</v>
      </c>
      <c r="S35" s="114">
        <v>62</v>
      </c>
      <c r="U35" s="7"/>
      <c r="V35" s="19" t="s">
        <v>27</v>
      </c>
      <c r="W35" s="62">
        <f t="shared" si="45"/>
        <v>1.9814544259543012</v>
      </c>
      <c r="X35" s="60">
        <f t="shared" si="45"/>
        <v>0.7318850047710113</v>
      </c>
      <c r="Y35" s="60">
        <f t="shared" si="45"/>
        <v>0.4232540276441499</v>
      </c>
      <c r="Z35" s="60">
        <f t="shared" si="45"/>
        <v>0.013065839955338584</v>
      </c>
      <c r="AA35" s="60">
        <f t="shared" si="45"/>
        <v>0.012669905411237414</v>
      </c>
      <c r="AB35" s="60">
        <f t="shared" si="45"/>
        <v>0.11640475596574375</v>
      </c>
      <c r="AC35" s="61">
        <f t="shared" si="45"/>
        <v>0.030288992623739443</v>
      </c>
      <c r="AE35" s="7"/>
      <c r="AF35" s="19" t="s">
        <v>27</v>
      </c>
      <c r="AG35" s="62">
        <f t="shared" si="46"/>
        <v>0.0003959345441011692</v>
      </c>
      <c r="AH35" s="60">
        <f t="shared" si="46"/>
        <v>0.004157312713062277</v>
      </c>
      <c r="AI35" s="60">
        <f t="shared" si="46"/>
        <v>0.0007918690882023384</v>
      </c>
      <c r="AJ35" s="60">
        <f t="shared" si="46"/>
        <v>0.0003959345441011692</v>
      </c>
      <c r="AK35" s="60">
        <f t="shared" si="46"/>
        <v>0.5596534780870027</v>
      </c>
      <c r="AL35" s="60">
        <f t="shared" si="46"/>
        <v>0.07621739973947507</v>
      </c>
      <c r="AM35" s="61">
        <f t="shared" si="46"/>
        <v>0.012273970867136243</v>
      </c>
    </row>
    <row r="36" spans="1:39" ht="15">
      <c r="A36" s="7"/>
      <c r="B36" s="19" t="s">
        <v>28</v>
      </c>
      <c r="C36" s="23">
        <f>SUM(D36:I36)+SUM(M36:S36)</f>
        <v>800</v>
      </c>
      <c r="D36" s="6">
        <v>144</v>
      </c>
      <c r="E36" s="6">
        <v>184</v>
      </c>
      <c r="F36" s="39">
        <v>15</v>
      </c>
      <c r="G36" s="89">
        <v>20</v>
      </c>
      <c r="H36" s="89">
        <v>137</v>
      </c>
      <c r="I36" s="114">
        <v>27</v>
      </c>
      <c r="K36" s="7"/>
      <c r="L36" s="19" t="s">
        <v>28</v>
      </c>
      <c r="M36" s="23">
        <v>3</v>
      </c>
      <c r="N36" s="6">
        <v>7</v>
      </c>
      <c r="O36" s="6">
        <v>0</v>
      </c>
      <c r="P36" s="39">
        <v>0</v>
      </c>
      <c r="Q36" s="89">
        <v>225</v>
      </c>
      <c r="R36" s="89">
        <v>37</v>
      </c>
      <c r="S36" s="114">
        <v>1</v>
      </c>
      <c r="U36" s="7"/>
      <c r="V36" s="19" t="s">
        <v>28</v>
      </c>
      <c r="W36" s="62">
        <f t="shared" si="45"/>
        <v>0.15837381764046768</v>
      </c>
      <c r="X36" s="60">
        <f t="shared" si="45"/>
        <v>0.028507287175284182</v>
      </c>
      <c r="Y36" s="60">
        <f t="shared" si="45"/>
        <v>0.036425978057307566</v>
      </c>
      <c r="Z36" s="60">
        <f t="shared" si="45"/>
        <v>0.002969509080758769</v>
      </c>
      <c r="AA36" s="60">
        <f t="shared" si="45"/>
        <v>0.003959345441011692</v>
      </c>
      <c r="AB36" s="60">
        <f t="shared" si="45"/>
        <v>0.02712151627093009</v>
      </c>
      <c r="AC36" s="61">
        <f t="shared" si="45"/>
        <v>0.005345116345365784</v>
      </c>
      <c r="AE36" s="7"/>
      <c r="AF36" s="19" t="s">
        <v>28</v>
      </c>
      <c r="AG36" s="62">
        <f t="shared" si="46"/>
        <v>0.0005939018161517538</v>
      </c>
      <c r="AH36" s="60">
        <f t="shared" si="46"/>
        <v>0.0013857709043540922</v>
      </c>
      <c r="AI36" s="60">
        <f t="shared" si="46"/>
        <v>0</v>
      </c>
      <c r="AJ36" s="60">
        <f t="shared" si="46"/>
        <v>0</v>
      </c>
      <c r="AK36" s="60">
        <f t="shared" si="46"/>
        <v>0.044542636211381534</v>
      </c>
      <c r="AL36" s="60">
        <f t="shared" si="46"/>
        <v>0.007324789065871631</v>
      </c>
      <c r="AM36" s="61">
        <f t="shared" si="46"/>
        <v>0.0001979672720505846</v>
      </c>
    </row>
    <row r="37" spans="2:39" ht="15">
      <c r="B37" s="21" t="s">
        <v>29</v>
      </c>
      <c r="C37" s="22">
        <f>SUM(D37:I37)+SUM(M37:S37)</f>
        <v>781</v>
      </c>
      <c r="D37" s="111">
        <v>64</v>
      </c>
      <c r="E37" s="111">
        <v>199</v>
      </c>
      <c r="F37" s="115">
        <v>28</v>
      </c>
      <c r="G37" s="116">
        <v>13</v>
      </c>
      <c r="H37" s="116">
        <v>323</v>
      </c>
      <c r="I37" s="117">
        <v>20</v>
      </c>
      <c r="L37" s="21" t="s">
        <v>29</v>
      </c>
      <c r="M37" s="22">
        <v>2</v>
      </c>
      <c r="N37" s="111">
        <v>9</v>
      </c>
      <c r="O37" s="111">
        <v>0</v>
      </c>
      <c r="P37" s="115">
        <v>0</v>
      </c>
      <c r="Q37" s="116">
        <v>104</v>
      </c>
      <c r="R37" s="116">
        <v>18</v>
      </c>
      <c r="S37" s="117">
        <v>1</v>
      </c>
      <c r="V37" s="21" t="s">
        <v>29</v>
      </c>
      <c r="W37" s="63">
        <f t="shared" si="45"/>
        <v>0.15461243947150655</v>
      </c>
      <c r="X37" s="64">
        <f t="shared" si="45"/>
        <v>0.012669905411237414</v>
      </c>
      <c r="Y37" s="64">
        <f t="shared" si="45"/>
        <v>0.039395487138066336</v>
      </c>
      <c r="Z37" s="64">
        <f t="shared" si="45"/>
        <v>0.005543083617416369</v>
      </c>
      <c r="AA37" s="64">
        <f t="shared" si="45"/>
        <v>0.0025735745366575998</v>
      </c>
      <c r="AB37" s="64">
        <f t="shared" si="45"/>
        <v>0.06394342887233882</v>
      </c>
      <c r="AC37" s="65">
        <f t="shared" si="45"/>
        <v>0.003959345441011692</v>
      </c>
      <c r="AF37" s="21" t="s">
        <v>29</v>
      </c>
      <c r="AG37" s="63">
        <f t="shared" si="46"/>
        <v>0.0003959345441011692</v>
      </c>
      <c r="AH37" s="64">
        <f t="shared" si="46"/>
        <v>0.0017817054484552614</v>
      </c>
      <c r="AI37" s="64">
        <f t="shared" si="46"/>
        <v>0</v>
      </c>
      <c r="AJ37" s="64">
        <f t="shared" si="46"/>
        <v>0</v>
      </c>
      <c r="AK37" s="64">
        <f t="shared" si="46"/>
        <v>0.020588596293260798</v>
      </c>
      <c r="AL37" s="64">
        <f t="shared" si="46"/>
        <v>0.0035634108969105228</v>
      </c>
      <c r="AM37" s="65">
        <f t="shared" si="46"/>
        <v>0.0001979672720505846</v>
      </c>
    </row>
    <row r="38" ht="6.75" customHeight="1"/>
    <row r="39" spans="2:32" ht="12" customHeight="1">
      <c r="B39" s="55"/>
      <c r="L39" s="84" t="s">
        <v>109</v>
      </c>
      <c r="V39" s="55"/>
      <c r="AF39" s="84" t="s">
        <v>109</v>
      </c>
    </row>
    <row r="40" spans="2:32" ht="12" customHeight="1">
      <c r="B40" s="55"/>
      <c r="L40" s="55"/>
      <c r="V40" s="55"/>
      <c r="AF40" s="84" t="s">
        <v>140</v>
      </c>
    </row>
  </sheetData>
  <sheetProtection/>
  <mergeCells count="8">
    <mergeCell ref="C5:I5"/>
    <mergeCell ref="M5:S5"/>
    <mergeCell ref="C7:I7"/>
    <mergeCell ref="M7:S7"/>
    <mergeCell ref="W5:AC5"/>
    <mergeCell ref="AG5:AM5"/>
    <mergeCell ref="W7:AC7"/>
    <mergeCell ref="AG7:AM7"/>
  </mergeCells>
  <printOptions/>
  <pageMargins left="0.5905511811023623" right="0.3937007874015748" top="0.7480314960629921" bottom="0.7480314960629921" header="0.31496062992125984" footer="0.31496062992125984"/>
  <pageSetup firstPageNumber="12" useFirstPageNumber="1" horizontalDpi="600" verticalDpi="600" orientation="portrait" paperSize="9" r:id="rId1"/>
  <headerFooter>
    <oddFooter>&amp;CIII-1-&amp;P</oddFooter>
  </headerFooter>
  <colBreaks count="1" manualBreakCount="1">
    <brk id="3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10" width="8.7109375" style="1" customWidth="1"/>
    <col min="11" max="11" width="1.7109375" style="1" customWidth="1"/>
    <col min="12" max="16384" width="9.140625" style="1" customWidth="1"/>
  </cols>
  <sheetData>
    <row r="1" spans="1:10" ht="15" customHeight="1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5" customHeight="1">
      <c r="A2" s="7"/>
      <c r="B2" s="8" t="s">
        <v>70</v>
      </c>
      <c r="C2" s="8"/>
      <c r="D2" s="8"/>
      <c r="E2" s="8"/>
      <c r="F2" s="8"/>
      <c r="G2" s="8"/>
      <c r="H2" s="8"/>
      <c r="I2" s="8"/>
      <c r="J2" s="8"/>
    </row>
    <row r="3" spans="1:10" ht="15" customHeight="1">
      <c r="A3" s="7"/>
      <c r="B3" s="8" t="s">
        <v>200</v>
      </c>
      <c r="C3" s="8"/>
      <c r="D3" s="8"/>
      <c r="E3" s="8"/>
      <c r="F3" s="8"/>
      <c r="G3" s="8"/>
      <c r="H3" s="8"/>
      <c r="I3" s="8"/>
      <c r="J3" s="8"/>
    </row>
    <row r="4" spans="1:10" ht="15" customHeight="1">
      <c r="A4" s="7"/>
      <c r="B4" s="8"/>
      <c r="C4" s="8"/>
      <c r="D4" s="8"/>
      <c r="E4" s="8"/>
      <c r="F4" s="8"/>
      <c r="G4" s="8"/>
      <c r="H4" s="8"/>
      <c r="I4" s="8"/>
      <c r="J4" s="8"/>
    </row>
    <row r="5" spans="1:10" ht="15" customHeight="1">
      <c r="A5" s="7"/>
      <c r="B5" s="118" t="s">
        <v>5</v>
      </c>
      <c r="C5" s="121" t="s">
        <v>74</v>
      </c>
      <c r="D5" s="122"/>
      <c r="E5" s="122"/>
      <c r="F5" s="122"/>
      <c r="G5" s="122"/>
      <c r="H5" s="122"/>
      <c r="I5" s="122"/>
      <c r="J5" s="123"/>
    </row>
    <row r="6" spans="1:10" ht="29.25" customHeight="1">
      <c r="A6" s="7"/>
      <c r="B6" s="119"/>
      <c r="C6" s="9" t="s">
        <v>20</v>
      </c>
      <c r="D6" s="56" t="s">
        <v>73</v>
      </c>
      <c r="E6" s="57" t="s">
        <v>71</v>
      </c>
      <c r="F6" s="58" t="s">
        <v>72</v>
      </c>
      <c r="G6" s="9" t="s">
        <v>20</v>
      </c>
      <c r="H6" s="56" t="s">
        <v>73</v>
      </c>
      <c r="I6" s="57" t="s">
        <v>71</v>
      </c>
      <c r="J6" s="58" t="s">
        <v>72</v>
      </c>
    </row>
    <row r="7" spans="1:10" ht="15" customHeight="1">
      <c r="A7" s="7"/>
      <c r="B7" s="120"/>
      <c r="C7" s="130" t="s">
        <v>16</v>
      </c>
      <c r="D7" s="131"/>
      <c r="E7" s="131"/>
      <c r="F7" s="132"/>
      <c r="G7" s="130" t="s">
        <v>8</v>
      </c>
      <c r="H7" s="131"/>
      <c r="I7" s="131"/>
      <c r="J7" s="132"/>
    </row>
    <row r="8" spans="1:10" ht="6.75" customHeight="1">
      <c r="A8" s="7"/>
      <c r="B8" s="19"/>
      <c r="C8" s="6"/>
      <c r="D8" s="6"/>
      <c r="E8" s="6"/>
      <c r="F8" s="6"/>
      <c r="G8" s="2"/>
      <c r="H8" s="2"/>
      <c r="I8" s="2"/>
      <c r="J8" s="3"/>
    </row>
    <row r="9" spans="1:10" ht="15">
      <c r="A9" s="7"/>
      <c r="B9" s="19" t="s">
        <v>142</v>
      </c>
      <c r="C9" s="6">
        <f>SUM(C11:C25)</f>
        <v>505134</v>
      </c>
      <c r="D9" s="6">
        <f>SUM(D11:D25)</f>
        <v>495969</v>
      </c>
      <c r="E9" s="6">
        <f>SUM(E11:E25)</f>
        <v>386</v>
      </c>
      <c r="F9" s="6">
        <f>SUM(F11:F25)</f>
        <v>8779</v>
      </c>
      <c r="G9" s="2">
        <f>C9/$C$9*100</f>
        <v>100</v>
      </c>
      <c r="H9" s="2">
        <f>D9/$C$9*100</f>
        <v>98.1856299516564</v>
      </c>
      <c r="I9" s="2">
        <f>E9/$C$9*100</f>
        <v>0.07641536701152565</v>
      </c>
      <c r="J9" s="3">
        <f>F9/$C$9*100</f>
        <v>1.7379546813320823</v>
      </c>
    </row>
    <row r="10" spans="1:10" ht="6.75" customHeight="1">
      <c r="A10" s="7"/>
      <c r="B10" s="19"/>
      <c r="C10" s="6"/>
      <c r="D10" s="6"/>
      <c r="E10" s="6"/>
      <c r="F10" s="6"/>
      <c r="G10" s="2"/>
      <c r="H10" s="2"/>
      <c r="I10" s="2"/>
      <c r="J10" s="3"/>
    </row>
    <row r="11" spans="1:10" ht="15">
      <c r="A11" s="7"/>
      <c r="B11" s="19" t="s">
        <v>9</v>
      </c>
      <c r="C11" s="6">
        <f>D11+E11+F11</f>
        <v>222167</v>
      </c>
      <c r="D11" s="6">
        <v>219826</v>
      </c>
      <c r="E11" s="6">
        <v>15</v>
      </c>
      <c r="F11" s="6">
        <v>2326</v>
      </c>
      <c r="G11" s="2">
        <f aca="true" t="shared" si="0" ref="G11:J25">C11/$C$9*100</f>
        <v>43.98179492966223</v>
      </c>
      <c r="H11" s="2">
        <f t="shared" si="0"/>
        <v>43.51835354579181</v>
      </c>
      <c r="I11" s="2">
        <f t="shared" si="0"/>
        <v>0.002969509080758769</v>
      </c>
      <c r="J11" s="3">
        <f t="shared" si="0"/>
        <v>0.4604718747896598</v>
      </c>
    </row>
    <row r="12" spans="1:10" ht="15">
      <c r="A12" s="7"/>
      <c r="B12" s="19">
        <v>2</v>
      </c>
      <c r="C12" s="6">
        <f aca="true" t="shared" si="1" ref="C12:C25">D12+E12+F12</f>
        <v>176214</v>
      </c>
      <c r="D12" s="6">
        <v>174983</v>
      </c>
      <c r="E12" s="6">
        <v>15</v>
      </c>
      <c r="F12" s="6">
        <v>1216</v>
      </c>
      <c r="G12" s="2">
        <f t="shared" si="0"/>
        <v>34.88460487712172</v>
      </c>
      <c r="H12" s="2">
        <f t="shared" si="0"/>
        <v>34.640907165227446</v>
      </c>
      <c r="I12" s="2">
        <f t="shared" si="0"/>
        <v>0.002969509080758769</v>
      </c>
      <c r="J12" s="3">
        <f t="shared" si="0"/>
        <v>0.24072820281351084</v>
      </c>
    </row>
    <row r="13" spans="1:10" ht="15">
      <c r="A13" s="7"/>
      <c r="B13" s="19">
        <v>3</v>
      </c>
      <c r="C13" s="6">
        <f t="shared" si="1"/>
        <v>46380</v>
      </c>
      <c r="D13" s="6">
        <v>45716</v>
      </c>
      <c r="E13" s="6">
        <v>7</v>
      </c>
      <c r="F13" s="6">
        <v>657</v>
      </c>
      <c r="G13" s="2">
        <f t="shared" si="0"/>
        <v>9.181722077706114</v>
      </c>
      <c r="H13" s="2">
        <f t="shared" si="0"/>
        <v>9.050271809064526</v>
      </c>
      <c r="I13" s="2">
        <f t="shared" si="0"/>
        <v>0.0013857709043540922</v>
      </c>
      <c r="J13" s="3">
        <f t="shared" si="0"/>
        <v>0.13006449773723408</v>
      </c>
    </row>
    <row r="14" spans="1:10" ht="15">
      <c r="A14" s="7"/>
      <c r="B14" s="19">
        <v>4</v>
      </c>
      <c r="C14" s="6">
        <f t="shared" si="1"/>
        <v>20877</v>
      </c>
      <c r="D14" s="6">
        <v>20324</v>
      </c>
      <c r="E14" s="6">
        <v>13</v>
      </c>
      <c r="F14" s="6">
        <v>540</v>
      </c>
      <c r="G14" s="2">
        <f t="shared" si="0"/>
        <v>4.132962738600055</v>
      </c>
      <c r="H14" s="2">
        <f t="shared" si="0"/>
        <v>4.0234868371560815</v>
      </c>
      <c r="I14" s="2">
        <f t="shared" si="0"/>
        <v>0.0025735745366575998</v>
      </c>
      <c r="J14" s="3">
        <f t="shared" si="0"/>
        <v>0.10690232690731569</v>
      </c>
    </row>
    <row r="15" spans="1:10" ht="15">
      <c r="A15" s="7"/>
      <c r="B15" s="19" t="s">
        <v>143</v>
      </c>
      <c r="C15" s="6">
        <f t="shared" si="1"/>
        <v>10753</v>
      </c>
      <c r="D15" s="6">
        <v>10280</v>
      </c>
      <c r="E15" s="6">
        <v>11</v>
      </c>
      <c r="F15" s="6">
        <v>462</v>
      </c>
      <c r="G15" s="2">
        <f t="shared" si="0"/>
        <v>2.128742076359936</v>
      </c>
      <c r="H15" s="2">
        <f t="shared" si="0"/>
        <v>2.0351035566800095</v>
      </c>
      <c r="I15" s="2">
        <f t="shared" si="0"/>
        <v>0.0021776399925564306</v>
      </c>
      <c r="J15" s="3">
        <f t="shared" si="0"/>
        <v>0.09146087968737009</v>
      </c>
    </row>
    <row r="16" spans="1:10" ht="15">
      <c r="A16" s="7"/>
      <c r="B16" s="19" t="s">
        <v>144</v>
      </c>
      <c r="C16" s="6">
        <f t="shared" si="1"/>
        <v>6617</v>
      </c>
      <c r="D16" s="6">
        <v>6142</v>
      </c>
      <c r="E16" s="6">
        <v>15</v>
      </c>
      <c r="F16" s="6">
        <v>460</v>
      </c>
      <c r="G16" s="2">
        <f t="shared" si="0"/>
        <v>1.3099494391587183</v>
      </c>
      <c r="H16" s="2">
        <f t="shared" si="0"/>
        <v>1.2159149849346906</v>
      </c>
      <c r="I16" s="2">
        <f t="shared" si="0"/>
        <v>0.002969509080758769</v>
      </c>
      <c r="J16" s="3">
        <f t="shared" si="0"/>
        <v>0.0910649451432689</v>
      </c>
    </row>
    <row r="17" spans="1:10" ht="15">
      <c r="A17" s="7"/>
      <c r="B17" s="19" t="s">
        <v>145</v>
      </c>
      <c r="C17" s="6">
        <f t="shared" si="1"/>
        <v>4142</v>
      </c>
      <c r="D17" s="6">
        <v>3802</v>
      </c>
      <c r="E17" s="6">
        <v>12</v>
      </c>
      <c r="F17" s="6">
        <v>328</v>
      </c>
      <c r="G17" s="2">
        <f t="shared" si="0"/>
        <v>0.8199804408335214</v>
      </c>
      <c r="H17" s="2">
        <f t="shared" si="0"/>
        <v>0.7526715683363226</v>
      </c>
      <c r="I17" s="2">
        <f t="shared" si="0"/>
        <v>0.002375607264607015</v>
      </c>
      <c r="J17" s="3">
        <f t="shared" si="0"/>
        <v>0.06493326523259174</v>
      </c>
    </row>
    <row r="18" spans="1:10" ht="15">
      <c r="A18" s="7"/>
      <c r="B18" s="19" t="s">
        <v>146</v>
      </c>
      <c r="C18" s="6">
        <f t="shared" si="1"/>
        <v>2815</v>
      </c>
      <c r="D18" s="6">
        <v>2565</v>
      </c>
      <c r="E18" s="6">
        <v>12</v>
      </c>
      <c r="F18" s="6">
        <v>238</v>
      </c>
      <c r="G18" s="2">
        <f t="shared" si="0"/>
        <v>0.5572778708223957</v>
      </c>
      <c r="H18" s="2">
        <f t="shared" si="0"/>
        <v>0.5077860528097494</v>
      </c>
      <c r="I18" s="2">
        <f t="shared" si="0"/>
        <v>0.002375607264607015</v>
      </c>
      <c r="J18" s="3">
        <f t="shared" si="0"/>
        <v>0.047116210748039136</v>
      </c>
    </row>
    <row r="19" spans="1:10" ht="15">
      <c r="A19" s="7"/>
      <c r="B19" s="19" t="s">
        <v>147</v>
      </c>
      <c r="C19" s="6">
        <f t="shared" si="1"/>
        <v>2034</v>
      </c>
      <c r="D19" s="6">
        <v>1821</v>
      </c>
      <c r="E19" s="6">
        <v>11</v>
      </c>
      <c r="F19" s="6">
        <v>202</v>
      </c>
      <c r="G19" s="2">
        <f t="shared" si="0"/>
        <v>0.4026654313508891</v>
      </c>
      <c r="H19" s="2">
        <f t="shared" si="0"/>
        <v>0.36049840240411457</v>
      </c>
      <c r="I19" s="2">
        <f t="shared" si="0"/>
        <v>0.0021776399925564306</v>
      </c>
      <c r="J19" s="3">
        <f t="shared" si="0"/>
        <v>0.03998938895421809</v>
      </c>
    </row>
    <row r="20" spans="1:10" ht="15">
      <c r="A20" s="7"/>
      <c r="B20" s="19" t="s">
        <v>0</v>
      </c>
      <c r="C20" s="6">
        <f t="shared" si="1"/>
        <v>8055</v>
      </c>
      <c r="D20" s="6">
        <v>6872</v>
      </c>
      <c r="E20" s="6">
        <v>68</v>
      </c>
      <c r="F20" s="6">
        <v>1115</v>
      </c>
      <c r="G20" s="2">
        <f t="shared" si="0"/>
        <v>1.594626376367459</v>
      </c>
      <c r="H20" s="2">
        <f t="shared" si="0"/>
        <v>1.3604310935316173</v>
      </c>
      <c r="I20" s="2">
        <f t="shared" si="0"/>
        <v>0.013461774499439751</v>
      </c>
      <c r="J20" s="3">
        <f t="shared" si="0"/>
        <v>0.22073350833640182</v>
      </c>
    </row>
    <row r="21" spans="1:10" ht="15">
      <c r="A21" s="7"/>
      <c r="B21" s="19" t="s">
        <v>1</v>
      </c>
      <c r="C21" s="6">
        <f t="shared" si="1"/>
        <v>3461</v>
      </c>
      <c r="D21" s="6">
        <v>2596</v>
      </c>
      <c r="E21" s="6">
        <v>85</v>
      </c>
      <c r="F21" s="6">
        <v>780</v>
      </c>
      <c r="G21" s="2">
        <f t="shared" si="0"/>
        <v>0.6851647285670732</v>
      </c>
      <c r="H21" s="2">
        <f t="shared" si="0"/>
        <v>0.5139230382433176</v>
      </c>
      <c r="I21" s="2">
        <f t="shared" si="0"/>
        <v>0.016827218124299693</v>
      </c>
      <c r="J21" s="3">
        <f t="shared" si="0"/>
        <v>0.154414472199456</v>
      </c>
    </row>
    <row r="22" spans="1:10" ht="15">
      <c r="A22" s="7"/>
      <c r="B22" s="19" t="s">
        <v>2</v>
      </c>
      <c r="C22" s="6">
        <f t="shared" si="1"/>
        <v>833</v>
      </c>
      <c r="D22" s="6">
        <v>564</v>
      </c>
      <c r="E22" s="6">
        <v>47</v>
      </c>
      <c r="F22" s="6">
        <v>222</v>
      </c>
      <c r="G22" s="2">
        <f t="shared" si="0"/>
        <v>0.16490673761813696</v>
      </c>
      <c r="H22" s="2">
        <f t="shared" si="0"/>
        <v>0.11165354143652971</v>
      </c>
      <c r="I22" s="2">
        <f t="shared" si="0"/>
        <v>0.009304461786377477</v>
      </c>
      <c r="J22" s="3">
        <f t="shared" si="0"/>
        <v>0.04394873439522978</v>
      </c>
    </row>
    <row r="23" spans="1:10" ht="15">
      <c r="A23" s="7"/>
      <c r="B23" s="19" t="s">
        <v>3</v>
      </c>
      <c r="C23" s="6">
        <f t="shared" si="1"/>
        <v>544</v>
      </c>
      <c r="D23" s="6">
        <v>325</v>
      </c>
      <c r="E23" s="6">
        <v>51</v>
      </c>
      <c r="F23" s="6">
        <v>168</v>
      </c>
      <c r="G23" s="2">
        <f t="shared" si="0"/>
        <v>0.10769419599551801</v>
      </c>
      <c r="H23" s="2">
        <f t="shared" si="0"/>
        <v>0.06433936341643999</v>
      </c>
      <c r="I23" s="2">
        <f t="shared" si="0"/>
        <v>0.010096330874579815</v>
      </c>
      <c r="J23" s="3">
        <f t="shared" si="0"/>
        <v>0.03325850170449821</v>
      </c>
    </row>
    <row r="24" spans="1:10" ht="15">
      <c r="A24" s="7"/>
      <c r="B24" s="19" t="s">
        <v>4</v>
      </c>
      <c r="C24" s="6">
        <f t="shared" si="1"/>
        <v>123</v>
      </c>
      <c r="D24" s="6">
        <v>77</v>
      </c>
      <c r="E24" s="6">
        <v>12</v>
      </c>
      <c r="F24" s="6">
        <v>34</v>
      </c>
      <c r="G24" s="2">
        <f t="shared" si="0"/>
        <v>0.024349974462221907</v>
      </c>
      <c r="H24" s="2">
        <f t="shared" si="0"/>
        <v>0.015243479947895015</v>
      </c>
      <c r="I24" s="2">
        <f t="shared" si="0"/>
        <v>0.002375607264607015</v>
      </c>
      <c r="J24" s="3">
        <f t="shared" si="0"/>
        <v>0.0067308872497198755</v>
      </c>
    </row>
    <row r="25" spans="1:10" ht="15">
      <c r="A25" s="7"/>
      <c r="B25" s="19" t="s">
        <v>148</v>
      </c>
      <c r="C25" s="6">
        <f t="shared" si="1"/>
        <v>119</v>
      </c>
      <c r="D25" s="6">
        <v>76</v>
      </c>
      <c r="E25" s="6">
        <v>12</v>
      </c>
      <c r="F25" s="6">
        <v>31</v>
      </c>
      <c r="G25" s="2">
        <f t="shared" si="0"/>
        <v>0.023558105374019568</v>
      </c>
      <c r="H25" s="2">
        <f t="shared" si="0"/>
        <v>0.015045512675844428</v>
      </c>
      <c r="I25" s="2">
        <f t="shared" si="0"/>
        <v>0.002375607264607015</v>
      </c>
      <c r="J25" s="3">
        <f t="shared" si="0"/>
        <v>0.006136985433568122</v>
      </c>
    </row>
    <row r="26" spans="1:10" ht="6.75" customHeight="1">
      <c r="A26" s="7"/>
      <c r="B26" s="19"/>
      <c r="C26" s="6"/>
      <c r="D26" s="6"/>
      <c r="E26" s="6"/>
      <c r="F26" s="6"/>
      <c r="G26" s="2"/>
      <c r="H26" s="2"/>
      <c r="I26" s="2"/>
      <c r="J26" s="3"/>
    </row>
    <row r="27" spans="1:10" ht="16.5" customHeight="1">
      <c r="A27" s="7"/>
      <c r="B27" s="70" t="s">
        <v>10</v>
      </c>
      <c r="C27" s="6">
        <f>SUM(C15:C25)</f>
        <v>39496</v>
      </c>
      <c r="D27" s="6">
        <f>SUM(D15:D25)</f>
        <v>35120</v>
      </c>
      <c r="E27" s="6">
        <f>SUM(E15:E25)</f>
        <v>336</v>
      </c>
      <c r="F27" s="6">
        <f>SUM(F15:F25)</f>
        <v>4040</v>
      </c>
      <c r="G27" s="2">
        <f aca="true" t="shared" si="2" ref="G27:J32">C27/$C$9*100</f>
        <v>7.81891537690989</v>
      </c>
      <c r="H27" s="2">
        <f t="shared" si="2"/>
        <v>6.95261059441653</v>
      </c>
      <c r="I27" s="2">
        <f t="shared" si="2"/>
        <v>0.06651700340899643</v>
      </c>
      <c r="J27" s="3">
        <f t="shared" si="2"/>
        <v>0.7997877790843618</v>
      </c>
    </row>
    <row r="28" spans="1:10" ht="16.5" customHeight="1">
      <c r="A28" s="7"/>
      <c r="B28" s="19" t="s">
        <v>11</v>
      </c>
      <c r="C28" s="6">
        <f>SUM(C20:C25)</f>
        <v>13135</v>
      </c>
      <c r="D28" s="6">
        <f>SUM(D20:D25)</f>
        <v>10510</v>
      </c>
      <c r="E28" s="6">
        <f>SUM(E20:E25)</f>
        <v>275</v>
      </c>
      <c r="F28" s="6">
        <f>SUM(F20:F25)</f>
        <v>2350</v>
      </c>
      <c r="G28" s="2">
        <f t="shared" si="2"/>
        <v>2.6003001183844288</v>
      </c>
      <c r="H28" s="2">
        <f t="shared" si="2"/>
        <v>2.080636029251644</v>
      </c>
      <c r="I28" s="2">
        <f t="shared" si="2"/>
        <v>0.05444099981391076</v>
      </c>
      <c r="J28" s="3">
        <f t="shared" si="2"/>
        <v>0.46522308931887374</v>
      </c>
    </row>
    <row r="29" spans="1:10" ht="16.5" customHeight="1">
      <c r="A29" s="7"/>
      <c r="B29" s="19" t="s">
        <v>12</v>
      </c>
      <c r="C29" s="6">
        <f>SUM(C21:C25)</f>
        <v>5080</v>
      </c>
      <c r="D29" s="6">
        <f>SUM(D21:D25)</f>
        <v>3638</v>
      </c>
      <c r="E29" s="6">
        <f>SUM(E21:E25)</f>
        <v>207</v>
      </c>
      <c r="F29" s="6">
        <f>SUM(F21:F25)</f>
        <v>1235</v>
      </c>
      <c r="G29" s="2">
        <f t="shared" si="2"/>
        <v>1.0056737420169697</v>
      </c>
      <c r="H29" s="2">
        <f t="shared" si="2"/>
        <v>0.7202049357200268</v>
      </c>
      <c r="I29" s="2">
        <f t="shared" si="2"/>
        <v>0.04097922531447101</v>
      </c>
      <c r="J29" s="3">
        <f t="shared" si="2"/>
        <v>0.24448958098247198</v>
      </c>
    </row>
    <row r="30" spans="1:10" ht="16.5" customHeight="1">
      <c r="A30" s="7"/>
      <c r="B30" s="19" t="s">
        <v>13</v>
      </c>
      <c r="C30" s="6">
        <f>SUM(C22:C25)</f>
        <v>1619</v>
      </c>
      <c r="D30" s="6">
        <f>SUM(D22:D25)</f>
        <v>1042</v>
      </c>
      <c r="E30" s="6">
        <f>SUM(E22:E25)</f>
        <v>122</v>
      </c>
      <c r="F30" s="6">
        <f>SUM(F22:F25)</f>
        <v>455</v>
      </c>
      <c r="G30" s="2">
        <f t="shared" si="2"/>
        <v>0.32050901344989646</v>
      </c>
      <c r="H30" s="2">
        <f t="shared" si="2"/>
        <v>0.20628189747670914</v>
      </c>
      <c r="I30" s="2">
        <f t="shared" si="2"/>
        <v>0.024152007190171323</v>
      </c>
      <c r="J30" s="3">
        <f t="shared" si="2"/>
        <v>0.09007510878301599</v>
      </c>
    </row>
    <row r="31" spans="1:10" ht="16.5" customHeight="1">
      <c r="A31" s="7"/>
      <c r="B31" s="19" t="s">
        <v>14</v>
      </c>
      <c r="C31" s="6">
        <f>SUM(C23:C25)</f>
        <v>786</v>
      </c>
      <c r="D31" s="6">
        <f>SUM(D23:D25)</f>
        <v>478</v>
      </c>
      <c r="E31" s="6">
        <f>SUM(E23:E25)</f>
        <v>75</v>
      </c>
      <c r="F31" s="6">
        <f>SUM(F23:F25)</f>
        <v>233</v>
      </c>
      <c r="G31" s="2">
        <f t="shared" si="2"/>
        <v>0.15560227583175948</v>
      </c>
      <c r="H31" s="2">
        <f t="shared" si="2"/>
        <v>0.09462835604017943</v>
      </c>
      <c r="I31" s="2">
        <f t="shared" si="2"/>
        <v>0.014847545403793846</v>
      </c>
      <c r="J31" s="3">
        <f t="shared" si="2"/>
        <v>0.04612637438778621</v>
      </c>
    </row>
    <row r="32" spans="1:10" ht="16.5" customHeight="1">
      <c r="A32" s="7"/>
      <c r="B32" s="19" t="s">
        <v>15</v>
      </c>
      <c r="C32" s="23">
        <f>SUM(C24:C25)</f>
        <v>242</v>
      </c>
      <c r="D32" s="6">
        <f>SUM(D24:D25)</f>
        <v>153</v>
      </c>
      <c r="E32" s="6">
        <f>SUM(E24:E25)</f>
        <v>24</v>
      </c>
      <c r="F32" s="6">
        <f>SUM(F24:F25)</f>
        <v>65</v>
      </c>
      <c r="G32" s="2">
        <f t="shared" si="2"/>
        <v>0.04790807983624147</v>
      </c>
      <c r="H32" s="2">
        <f t="shared" si="2"/>
        <v>0.030288992623739443</v>
      </c>
      <c r="I32" s="2">
        <f t="shared" si="2"/>
        <v>0.00475121452921403</v>
      </c>
      <c r="J32" s="3">
        <f t="shared" si="2"/>
        <v>0.012867872683287998</v>
      </c>
    </row>
    <row r="33" spans="1:10" ht="6.75" customHeight="1">
      <c r="A33" s="7"/>
      <c r="B33" s="19"/>
      <c r="C33" s="6"/>
      <c r="D33" s="6"/>
      <c r="E33" s="6"/>
      <c r="F33" s="6"/>
      <c r="G33" s="2"/>
      <c r="H33" s="2"/>
      <c r="I33" s="2"/>
      <c r="J33" s="3"/>
    </row>
    <row r="34" spans="1:10" ht="15" customHeight="1">
      <c r="A34" s="7"/>
      <c r="B34" s="71" t="s">
        <v>149</v>
      </c>
      <c r="C34" s="6">
        <f>D34+E34+F34</f>
        <v>493544</v>
      </c>
      <c r="D34" s="6">
        <v>486810</v>
      </c>
      <c r="E34" s="6">
        <v>115</v>
      </c>
      <c r="F34" s="6">
        <v>6619</v>
      </c>
      <c r="G34" s="2">
        <f aca="true" t="shared" si="3" ref="G34:J37">C34/$C$9*100</f>
        <v>97.70555931693372</v>
      </c>
      <c r="H34" s="2">
        <f t="shared" si="3"/>
        <v>96.37244770694508</v>
      </c>
      <c r="I34" s="2">
        <f t="shared" si="3"/>
        <v>0.022766236285817226</v>
      </c>
      <c r="J34" s="3">
        <f t="shared" si="3"/>
        <v>1.3103453737028194</v>
      </c>
    </row>
    <row r="35" spans="1:10" ht="15">
      <c r="A35" s="7"/>
      <c r="B35" s="19" t="s">
        <v>150</v>
      </c>
      <c r="C35" s="6">
        <f>D35+E35+F35</f>
        <v>10009</v>
      </c>
      <c r="D35" s="6">
        <v>8141</v>
      </c>
      <c r="E35" s="6">
        <v>151</v>
      </c>
      <c r="F35" s="6">
        <v>1717</v>
      </c>
      <c r="G35" s="2">
        <f t="shared" si="3"/>
        <v>1.9814544259543012</v>
      </c>
      <c r="H35" s="2">
        <f t="shared" si="3"/>
        <v>1.6116515617638092</v>
      </c>
      <c r="I35" s="2">
        <f t="shared" si="3"/>
        <v>0.029893058079638275</v>
      </c>
      <c r="J35" s="3">
        <f t="shared" si="3"/>
        <v>0.33990980611085375</v>
      </c>
    </row>
    <row r="36" spans="1:10" ht="15">
      <c r="A36" s="7"/>
      <c r="B36" s="19" t="s">
        <v>151</v>
      </c>
      <c r="C36" s="6">
        <f>D36+E36+F36</f>
        <v>800</v>
      </c>
      <c r="D36" s="6">
        <v>543</v>
      </c>
      <c r="E36" s="6">
        <v>45</v>
      </c>
      <c r="F36" s="6">
        <v>212</v>
      </c>
      <c r="G36" s="2">
        <f t="shared" si="3"/>
        <v>0.15837381764046768</v>
      </c>
      <c r="H36" s="2">
        <f t="shared" si="3"/>
        <v>0.10749622872346745</v>
      </c>
      <c r="I36" s="2">
        <f t="shared" si="3"/>
        <v>0.008908527242276306</v>
      </c>
      <c r="J36" s="3">
        <f t="shared" si="3"/>
        <v>0.04196906167472393</v>
      </c>
    </row>
    <row r="37" spans="2:10" ht="15">
      <c r="B37" s="21" t="s">
        <v>152</v>
      </c>
      <c r="C37" s="22">
        <f>D37+E37+F37</f>
        <v>781</v>
      </c>
      <c r="D37" s="111">
        <v>475</v>
      </c>
      <c r="E37" s="111">
        <v>75</v>
      </c>
      <c r="F37" s="111">
        <v>231</v>
      </c>
      <c r="G37" s="4">
        <f t="shared" si="3"/>
        <v>0.15461243947150655</v>
      </c>
      <c r="H37" s="4">
        <f t="shared" si="3"/>
        <v>0.09403445422402769</v>
      </c>
      <c r="I37" s="4">
        <f t="shared" si="3"/>
        <v>0.014847545403793846</v>
      </c>
      <c r="J37" s="5">
        <f t="shared" si="3"/>
        <v>0.04573043984368504</v>
      </c>
    </row>
    <row r="40" ht="12.75">
      <c r="C40" s="53"/>
    </row>
  </sheetData>
  <sheetProtection/>
  <mergeCells count="4">
    <mergeCell ref="B5:B7"/>
    <mergeCell ref="C7:F7"/>
    <mergeCell ref="G7:J7"/>
    <mergeCell ref="C5:J5"/>
  </mergeCells>
  <printOptions/>
  <pageMargins left="0.590551181102362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&amp;CIII-1-14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10" width="8.7109375" style="1" customWidth="1"/>
    <col min="11" max="11" width="1.7109375" style="1" customWidth="1"/>
    <col min="12" max="16384" width="9.140625" style="1" customWidth="1"/>
  </cols>
  <sheetData>
    <row r="1" spans="1:10" ht="15" customHeight="1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5" customHeight="1">
      <c r="A2" s="7"/>
      <c r="B2" s="8" t="s">
        <v>87</v>
      </c>
      <c r="C2" s="8"/>
      <c r="D2" s="8"/>
      <c r="E2" s="8"/>
      <c r="F2" s="8"/>
      <c r="G2" s="8"/>
      <c r="H2" s="8"/>
      <c r="I2" s="8"/>
      <c r="J2" s="8"/>
    </row>
    <row r="3" spans="1:10" ht="15" customHeight="1">
      <c r="A3" s="7"/>
      <c r="B3" s="8" t="s">
        <v>132</v>
      </c>
      <c r="C3" s="8"/>
      <c r="D3" s="8"/>
      <c r="E3" s="8"/>
      <c r="F3" s="8"/>
      <c r="G3" s="8"/>
      <c r="H3" s="8"/>
      <c r="I3" s="8"/>
      <c r="J3" s="8"/>
    </row>
    <row r="4" spans="1:10" ht="15" customHeight="1">
      <c r="A4" s="7"/>
      <c r="B4" s="8"/>
      <c r="C4" s="8"/>
      <c r="D4" s="8"/>
      <c r="E4" s="8"/>
      <c r="F4" s="8"/>
      <c r="G4" s="8"/>
      <c r="H4" s="8"/>
      <c r="I4" s="8"/>
      <c r="J4" s="8"/>
    </row>
    <row r="5" spans="1:10" ht="15" customHeight="1">
      <c r="A5" s="7"/>
      <c r="B5" s="118" t="s">
        <v>5</v>
      </c>
      <c r="C5" s="121" t="s">
        <v>88</v>
      </c>
      <c r="D5" s="122"/>
      <c r="E5" s="122"/>
      <c r="F5" s="122"/>
      <c r="G5" s="122"/>
      <c r="H5" s="122"/>
      <c r="I5" s="122"/>
      <c r="J5" s="123"/>
    </row>
    <row r="6" spans="1:10" ht="29.25" customHeight="1">
      <c r="A6" s="7"/>
      <c r="B6" s="119"/>
      <c r="C6" s="9" t="s">
        <v>20</v>
      </c>
      <c r="D6" s="56" t="s">
        <v>89</v>
      </c>
      <c r="E6" s="57" t="s">
        <v>90</v>
      </c>
      <c r="F6" s="58" t="s">
        <v>37</v>
      </c>
      <c r="G6" s="9" t="s">
        <v>20</v>
      </c>
      <c r="H6" s="56" t="s">
        <v>89</v>
      </c>
      <c r="I6" s="57" t="s">
        <v>90</v>
      </c>
      <c r="J6" s="58" t="s">
        <v>37</v>
      </c>
    </row>
    <row r="7" spans="1:10" ht="15" customHeight="1">
      <c r="A7" s="7"/>
      <c r="B7" s="120"/>
      <c r="C7" s="130" t="s">
        <v>16</v>
      </c>
      <c r="D7" s="131"/>
      <c r="E7" s="131"/>
      <c r="F7" s="132"/>
      <c r="G7" s="130" t="s">
        <v>8</v>
      </c>
      <c r="H7" s="131"/>
      <c r="I7" s="131"/>
      <c r="J7" s="132"/>
    </row>
    <row r="8" spans="1:10" ht="6.75" customHeight="1">
      <c r="A8" s="7"/>
      <c r="B8" s="19"/>
      <c r="C8" s="6"/>
      <c r="D8" s="6"/>
      <c r="E8" s="6"/>
      <c r="F8" s="6"/>
      <c r="G8" s="2"/>
      <c r="H8" s="2"/>
      <c r="I8" s="2"/>
      <c r="J8" s="3"/>
    </row>
    <row r="9" spans="1:10" ht="15">
      <c r="A9" s="7"/>
      <c r="B9" s="19" t="s">
        <v>20</v>
      </c>
      <c r="C9" s="6">
        <f>SUM(C11:C25)</f>
        <v>505134</v>
      </c>
      <c r="D9" s="6">
        <f>SUM(D11:D25)</f>
        <v>347170</v>
      </c>
      <c r="E9" s="6">
        <f>SUM(E11:E25)</f>
        <v>121852</v>
      </c>
      <c r="F9" s="6">
        <f>SUM(F11:F25)</f>
        <v>36112</v>
      </c>
      <c r="G9" s="2">
        <f>C9/$C$9*100</f>
        <v>100</v>
      </c>
      <c r="H9" s="2">
        <f>D9/$C$9*100</f>
        <v>68.72829783780145</v>
      </c>
      <c r="I9" s="2">
        <f>E9/$C$9*100</f>
        <v>24.122708033907834</v>
      </c>
      <c r="J9" s="3">
        <f>F9/$C$9*100</f>
        <v>7.1489941282907115</v>
      </c>
    </row>
    <row r="10" spans="1:10" ht="6.75" customHeight="1">
      <c r="A10" s="7"/>
      <c r="B10" s="19"/>
      <c r="C10" s="6"/>
      <c r="D10" s="6"/>
      <c r="E10" s="6"/>
      <c r="F10" s="6"/>
      <c r="G10" s="2"/>
      <c r="H10" s="2"/>
      <c r="I10" s="2"/>
      <c r="J10" s="3"/>
    </row>
    <row r="11" spans="1:10" ht="15">
      <c r="A11" s="7"/>
      <c r="B11" s="19" t="s">
        <v>9</v>
      </c>
      <c r="C11" s="6">
        <f>D11+E11+F11</f>
        <v>222167</v>
      </c>
      <c r="D11" s="6">
        <v>139354</v>
      </c>
      <c r="E11" s="6">
        <v>60829</v>
      </c>
      <c r="F11" s="6">
        <v>21984</v>
      </c>
      <c r="G11" s="2">
        <f aca="true" t="shared" si="0" ref="G11:J25">C11/$C$9*100</f>
        <v>43.98179492966223</v>
      </c>
      <c r="H11" s="2">
        <f t="shared" si="0"/>
        <v>27.587531229337163</v>
      </c>
      <c r="I11" s="2">
        <f t="shared" si="0"/>
        <v>12.042151191565011</v>
      </c>
      <c r="J11" s="3">
        <f t="shared" si="0"/>
        <v>4.352112508760052</v>
      </c>
    </row>
    <row r="12" spans="1:10" ht="15">
      <c r="A12" s="7"/>
      <c r="B12" s="19">
        <v>2</v>
      </c>
      <c r="C12" s="6">
        <f aca="true" t="shared" si="1" ref="C12:C25">D12+E12+F12</f>
        <v>176214</v>
      </c>
      <c r="D12" s="6">
        <v>132709</v>
      </c>
      <c r="E12" s="6">
        <v>33359</v>
      </c>
      <c r="F12" s="6">
        <v>10146</v>
      </c>
      <c r="G12" s="2">
        <f t="shared" si="0"/>
        <v>34.88460487712172</v>
      </c>
      <c r="H12" s="2">
        <f t="shared" si="0"/>
        <v>26.27203870656103</v>
      </c>
      <c r="I12" s="2">
        <f t="shared" si="0"/>
        <v>6.6039902283354515</v>
      </c>
      <c r="J12" s="3">
        <f t="shared" si="0"/>
        <v>2.0085759422252316</v>
      </c>
    </row>
    <row r="13" spans="1:10" ht="15">
      <c r="A13" s="7"/>
      <c r="B13" s="19">
        <v>3</v>
      </c>
      <c r="C13" s="6">
        <f t="shared" si="1"/>
        <v>46380</v>
      </c>
      <c r="D13" s="6">
        <v>34879</v>
      </c>
      <c r="E13" s="6">
        <v>9593</v>
      </c>
      <c r="F13" s="6">
        <v>1908</v>
      </c>
      <c r="G13" s="2">
        <f t="shared" si="0"/>
        <v>9.181722077706114</v>
      </c>
      <c r="H13" s="2">
        <f t="shared" si="0"/>
        <v>6.90490048185234</v>
      </c>
      <c r="I13" s="2">
        <f t="shared" si="0"/>
        <v>1.899100040781258</v>
      </c>
      <c r="J13" s="3">
        <f t="shared" si="0"/>
        <v>0.3777215550725154</v>
      </c>
    </row>
    <row r="14" spans="1:10" ht="15">
      <c r="A14" s="7"/>
      <c r="B14" s="19">
        <v>4</v>
      </c>
      <c r="C14" s="6">
        <f t="shared" si="1"/>
        <v>20877</v>
      </c>
      <c r="D14" s="6">
        <v>15112</v>
      </c>
      <c r="E14" s="6">
        <v>5134</v>
      </c>
      <c r="F14" s="6">
        <v>631</v>
      </c>
      <c r="G14" s="2">
        <f t="shared" si="0"/>
        <v>4.132962738600055</v>
      </c>
      <c r="H14" s="2">
        <f t="shared" si="0"/>
        <v>2.9916814152284346</v>
      </c>
      <c r="I14" s="2">
        <f t="shared" si="0"/>
        <v>1.0163639747077013</v>
      </c>
      <c r="J14" s="3">
        <f t="shared" si="0"/>
        <v>0.12491734866391888</v>
      </c>
    </row>
    <row r="15" spans="1:10" ht="15">
      <c r="A15" s="7"/>
      <c r="B15" s="19" t="s">
        <v>21</v>
      </c>
      <c r="C15" s="6">
        <f t="shared" si="1"/>
        <v>10753</v>
      </c>
      <c r="D15" s="6">
        <v>7297</v>
      </c>
      <c r="E15" s="6">
        <v>3127</v>
      </c>
      <c r="F15" s="6">
        <v>329</v>
      </c>
      <c r="G15" s="2">
        <f t="shared" si="0"/>
        <v>2.128742076359936</v>
      </c>
      <c r="H15" s="2">
        <f t="shared" si="0"/>
        <v>1.4445671841531158</v>
      </c>
      <c r="I15" s="2">
        <f t="shared" si="0"/>
        <v>0.6190436597021781</v>
      </c>
      <c r="J15" s="3">
        <f t="shared" si="0"/>
        <v>0.06513123250464233</v>
      </c>
    </row>
    <row r="16" spans="1:10" ht="15">
      <c r="A16" s="7"/>
      <c r="B16" s="19" t="s">
        <v>22</v>
      </c>
      <c r="C16" s="6">
        <f t="shared" si="1"/>
        <v>6617</v>
      </c>
      <c r="D16" s="6">
        <v>4404</v>
      </c>
      <c r="E16" s="6">
        <v>2035</v>
      </c>
      <c r="F16" s="6">
        <v>178</v>
      </c>
      <c r="G16" s="2">
        <f t="shared" si="0"/>
        <v>1.3099494391587183</v>
      </c>
      <c r="H16" s="2">
        <f t="shared" si="0"/>
        <v>0.8718478661107745</v>
      </c>
      <c r="I16" s="2">
        <f t="shared" si="0"/>
        <v>0.4028633986229397</v>
      </c>
      <c r="J16" s="3">
        <f t="shared" si="0"/>
        <v>0.03523817442500406</v>
      </c>
    </row>
    <row r="17" spans="1:10" ht="15">
      <c r="A17" s="7"/>
      <c r="B17" s="19" t="s">
        <v>23</v>
      </c>
      <c r="C17" s="6">
        <f t="shared" si="1"/>
        <v>4142</v>
      </c>
      <c r="D17" s="6">
        <v>2654</v>
      </c>
      <c r="E17" s="6">
        <v>1331</v>
      </c>
      <c r="F17" s="6">
        <v>157</v>
      </c>
      <c r="G17" s="2">
        <f t="shared" si="0"/>
        <v>0.8199804408335214</v>
      </c>
      <c r="H17" s="2">
        <f t="shared" si="0"/>
        <v>0.5254051400222515</v>
      </c>
      <c r="I17" s="2">
        <f t="shared" si="0"/>
        <v>0.26349443909932807</v>
      </c>
      <c r="J17" s="3">
        <f t="shared" si="0"/>
        <v>0.031080861711941785</v>
      </c>
    </row>
    <row r="18" spans="1:10" ht="15">
      <c r="A18" s="7"/>
      <c r="B18" s="19" t="s">
        <v>24</v>
      </c>
      <c r="C18" s="6">
        <f t="shared" si="1"/>
        <v>2815</v>
      </c>
      <c r="D18" s="6">
        <v>1820</v>
      </c>
      <c r="E18" s="6">
        <v>898</v>
      </c>
      <c r="F18" s="6">
        <v>97</v>
      </c>
      <c r="G18" s="2">
        <f t="shared" si="0"/>
        <v>0.5572778708223957</v>
      </c>
      <c r="H18" s="2">
        <f t="shared" si="0"/>
        <v>0.36030043513206395</v>
      </c>
      <c r="I18" s="2">
        <f t="shared" si="0"/>
        <v>0.17777461030142497</v>
      </c>
      <c r="J18" s="3">
        <f t="shared" si="0"/>
        <v>0.019202825388906705</v>
      </c>
    </row>
    <row r="19" spans="1:10" ht="15">
      <c r="A19" s="7"/>
      <c r="B19" s="19" t="s">
        <v>25</v>
      </c>
      <c r="C19" s="6">
        <f t="shared" si="1"/>
        <v>2034</v>
      </c>
      <c r="D19" s="6">
        <v>1287</v>
      </c>
      <c r="E19" s="6">
        <v>668</v>
      </c>
      <c r="F19" s="6">
        <v>79</v>
      </c>
      <c r="G19" s="2">
        <f t="shared" si="0"/>
        <v>0.4026654313508891</v>
      </c>
      <c r="H19" s="2">
        <f t="shared" si="0"/>
        <v>0.2547838791291024</v>
      </c>
      <c r="I19" s="2">
        <f t="shared" si="0"/>
        <v>0.13224213772979052</v>
      </c>
      <c r="J19" s="3">
        <f t="shared" si="0"/>
        <v>0.01563941449199618</v>
      </c>
    </row>
    <row r="20" spans="1:10" ht="15">
      <c r="A20" s="7"/>
      <c r="B20" s="19" t="s">
        <v>0</v>
      </c>
      <c r="C20" s="6">
        <f t="shared" si="1"/>
        <v>8055</v>
      </c>
      <c r="D20" s="6">
        <v>4984</v>
      </c>
      <c r="E20" s="6">
        <v>2712</v>
      </c>
      <c r="F20" s="6">
        <v>359</v>
      </c>
      <c r="G20" s="2">
        <f t="shared" si="0"/>
        <v>1.594626376367459</v>
      </c>
      <c r="H20" s="2">
        <f t="shared" si="0"/>
        <v>0.9866688839001136</v>
      </c>
      <c r="I20" s="2">
        <f t="shared" si="0"/>
        <v>0.5368872418011854</v>
      </c>
      <c r="J20" s="3">
        <f t="shared" si="0"/>
        <v>0.07107025066615988</v>
      </c>
    </row>
    <row r="21" spans="1:10" ht="15">
      <c r="A21" s="7"/>
      <c r="B21" s="19" t="s">
        <v>1</v>
      </c>
      <c r="C21" s="6">
        <f t="shared" si="1"/>
        <v>3461</v>
      </c>
      <c r="D21" s="6">
        <v>1932</v>
      </c>
      <c r="E21" s="6">
        <v>1358</v>
      </c>
      <c r="F21" s="6">
        <v>171</v>
      </c>
      <c r="G21" s="2">
        <f t="shared" si="0"/>
        <v>0.6851647285670732</v>
      </c>
      <c r="H21" s="2">
        <f t="shared" si="0"/>
        <v>0.38247276960172943</v>
      </c>
      <c r="I21" s="2">
        <f t="shared" si="0"/>
        <v>0.2688395554446939</v>
      </c>
      <c r="J21" s="3">
        <f t="shared" si="0"/>
        <v>0.033852403520649964</v>
      </c>
    </row>
    <row r="22" spans="1:10" ht="15">
      <c r="A22" s="7"/>
      <c r="B22" s="19" t="s">
        <v>2</v>
      </c>
      <c r="C22" s="6">
        <f t="shared" si="1"/>
        <v>833</v>
      </c>
      <c r="D22" s="6">
        <v>431</v>
      </c>
      <c r="E22" s="6">
        <v>361</v>
      </c>
      <c r="F22" s="6">
        <v>41</v>
      </c>
      <c r="G22" s="2">
        <f t="shared" si="0"/>
        <v>0.16490673761813696</v>
      </c>
      <c r="H22" s="2">
        <f t="shared" si="0"/>
        <v>0.08532389425380196</v>
      </c>
      <c r="I22" s="2">
        <f t="shared" si="0"/>
        <v>0.07146618521026103</v>
      </c>
      <c r="J22" s="3">
        <f t="shared" si="0"/>
        <v>0.008116658154073968</v>
      </c>
    </row>
    <row r="23" spans="1:10" ht="15">
      <c r="A23" s="7"/>
      <c r="B23" s="19" t="s">
        <v>3</v>
      </c>
      <c r="C23" s="6">
        <f t="shared" si="1"/>
        <v>544</v>
      </c>
      <c r="D23" s="6">
        <v>223</v>
      </c>
      <c r="E23" s="6">
        <v>292</v>
      </c>
      <c r="F23" s="6">
        <v>29</v>
      </c>
      <c r="G23" s="2">
        <f t="shared" si="0"/>
        <v>0.10769419599551801</v>
      </c>
      <c r="H23" s="2">
        <f t="shared" si="0"/>
        <v>0.044146701667280366</v>
      </c>
      <c r="I23" s="2">
        <f t="shared" si="0"/>
        <v>0.0578064434387707</v>
      </c>
      <c r="J23" s="3">
        <f t="shared" si="0"/>
        <v>0.005741050889466953</v>
      </c>
    </row>
    <row r="24" spans="1:10" ht="15">
      <c r="A24" s="7"/>
      <c r="B24" s="19" t="s">
        <v>4</v>
      </c>
      <c r="C24" s="6">
        <f t="shared" si="1"/>
        <v>123</v>
      </c>
      <c r="D24" s="6">
        <v>41</v>
      </c>
      <c r="E24" s="6">
        <v>80</v>
      </c>
      <c r="F24" s="6">
        <v>2</v>
      </c>
      <c r="G24" s="2">
        <f t="shared" si="0"/>
        <v>0.024349974462221907</v>
      </c>
      <c r="H24" s="2">
        <f t="shared" si="0"/>
        <v>0.008116658154073968</v>
      </c>
      <c r="I24" s="2">
        <f t="shared" si="0"/>
        <v>0.015837381764046768</v>
      </c>
      <c r="J24" s="3">
        <f t="shared" si="0"/>
        <v>0.0003959345441011692</v>
      </c>
    </row>
    <row r="25" spans="1:10" ht="15">
      <c r="A25" s="7"/>
      <c r="B25" s="19" t="s">
        <v>19</v>
      </c>
      <c r="C25" s="6">
        <f t="shared" si="1"/>
        <v>119</v>
      </c>
      <c r="D25" s="6">
        <v>43</v>
      </c>
      <c r="E25" s="6">
        <v>75</v>
      </c>
      <c r="F25" s="6">
        <v>1</v>
      </c>
      <c r="G25" s="2">
        <f t="shared" si="0"/>
        <v>0.023558105374019568</v>
      </c>
      <c r="H25" s="2">
        <f t="shared" si="0"/>
        <v>0.008512592698175139</v>
      </c>
      <c r="I25" s="2">
        <f t="shared" si="0"/>
        <v>0.014847545403793846</v>
      </c>
      <c r="J25" s="3">
        <f t="shared" si="0"/>
        <v>0.0001979672720505846</v>
      </c>
    </row>
    <row r="26" spans="1:10" ht="6.75" customHeight="1">
      <c r="A26" s="7"/>
      <c r="B26" s="19"/>
      <c r="C26" s="6"/>
      <c r="D26" s="6"/>
      <c r="E26" s="6"/>
      <c r="F26" s="6"/>
      <c r="G26" s="2"/>
      <c r="H26" s="2"/>
      <c r="I26" s="2"/>
      <c r="J26" s="3"/>
    </row>
    <row r="27" spans="1:10" ht="16.5" customHeight="1">
      <c r="A27" s="7"/>
      <c r="B27" s="20" t="s">
        <v>10</v>
      </c>
      <c r="C27" s="6">
        <f>SUM(C15:C25)</f>
        <v>39496</v>
      </c>
      <c r="D27" s="6">
        <f>SUM(D15:D25)</f>
        <v>25116</v>
      </c>
      <c r="E27" s="6">
        <f>SUM(E15:E25)</f>
        <v>12937</v>
      </c>
      <c r="F27" s="6">
        <f>SUM(F15:F25)</f>
        <v>1443</v>
      </c>
      <c r="G27" s="2">
        <f aca="true" t="shared" si="2" ref="G27:J32">C27/$C$9*100</f>
        <v>7.81891537690989</v>
      </c>
      <c r="H27" s="2">
        <f t="shared" si="2"/>
        <v>4.972146004822483</v>
      </c>
      <c r="I27" s="2">
        <f t="shared" si="2"/>
        <v>2.5611025985184126</v>
      </c>
      <c r="J27" s="3">
        <f t="shared" si="2"/>
        <v>0.28566677356899356</v>
      </c>
    </row>
    <row r="28" spans="1:10" ht="16.5" customHeight="1">
      <c r="A28" s="7"/>
      <c r="B28" s="19" t="s">
        <v>11</v>
      </c>
      <c r="C28" s="6">
        <f>SUM(C20:C25)</f>
        <v>13135</v>
      </c>
      <c r="D28" s="6">
        <f>SUM(D20:D25)</f>
        <v>7654</v>
      </c>
      <c r="E28" s="6">
        <f>SUM(E20:E25)</f>
        <v>4878</v>
      </c>
      <c r="F28" s="6">
        <f>SUM(F20:F25)</f>
        <v>603</v>
      </c>
      <c r="G28" s="2">
        <f t="shared" si="2"/>
        <v>2.6003001183844288</v>
      </c>
      <c r="H28" s="2">
        <f t="shared" si="2"/>
        <v>1.5152415002751747</v>
      </c>
      <c r="I28" s="2">
        <f t="shared" si="2"/>
        <v>0.9656843530627516</v>
      </c>
      <c r="J28" s="3">
        <f t="shared" si="2"/>
        <v>0.11937426504650252</v>
      </c>
    </row>
    <row r="29" spans="1:10" ht="16.5" customHeight="1">
      <c r="A29" s="7"/>
      <c r="B29" s="19" t="s">
        <v>12</v>
      </c>
      <c r="C29" s="6">
        <f>SUM(C21:C25)</f>
        <v>5080</v>
      </c>
      <c r="D29" s="6">
        <f>SUM(D21:D25)</f>
        <v>2670</v>
      </c>
      <c r="E29" s="6">
        <f>SUM(E21:E25)</f>
        <v>2166</v>
      </c>
      <c r="F29" s="6">
        <f>SUM(F21:F25)</f>
        <v>244</v>
      </c>
      <c r="G29" s="2">
        <f t="shared" si="2"/>
        <v>1.0056737420169697</v>
      </c>
      <c r="H29" s="2">
        <f t="shared" si="2"/>
        <v>0.5285726163750609</v>
      </c>
      <c r="I29" s="2">
        <f t="shared" si="2"/>
        <v>0.4287971112615662</v>
      </c>
      <c r="J29" s="3">
        <f t="shared" si="2"/>
        <v>0.048304014380342646</v>
      </c>
    </row>
    <row r="30" spans="1:10" ht="16.5" customHeight="1">
      <c r="A30" s="7"/>
      <c r="B30" s="19" t="s">
        <v>13</v>
      </c>
      <c r="C30" s="6">
        <f>SUM(C22:C25)</f>
        <v>1619</v>
      </c>
      <c r="D30" s="6">
        <f>SUM(D22:D25)</f>
        <v>738</v>
      </c>
      <c r="E30" s="6">
        <f>SUM(E22:E25)</f>
        <v>808</v>
      </c>
      <c r="F30" s="6">
        <f>SUM(F22:F25)</f>
        <v>73</v>
      </c>
      <c r="G30" s="2">
        <f t="shared" si="2"/>
        <v>0.32050901344989646</v>
      </c>
      <c r="H30" s="2">
        <f t="shared" si="2"/>
        <v>0.14609984677333143</v>
      </c>
      <c r="I30" s="2">
        <f t="shared" si="2"/>
        <v>0.15995755581687235</v>
      </c>
      <c r="J30" s="3">
        <f t="shared" si="2"/>
        <v>0.014451610859692675</v>
      </c>
    </row>
    <row r="31" spans="1:10" ht="16.5" customHeight="1">
      <c r="A31" s="7"/>
      <c r="B31" s="19" t="s">
        <v>14</v>
      </c>
      <c r="C31" s="6">
        <f>SUM(C23:C25)</f>
        <v>786</v>
      </c>
      <c r="D31" s="6">
        <f>SUM(D23:D25)</f>
        <v>307</v>
      </c>
      <c r="E31" s="6">
        <f>SUM(E23:E25)</f>
        <v>447</v>
      </c>
      <c r="F31" s="6">
        <f>SUM(F23:F25)</f>
        <v>32</v>
      </c>
      <c r="G31" s="2">
        <f t="shared" si="2"/>
        <v>0.15560227583175948</v>
      </c>
      <c r="H31" s="2">
        <f t="shared" si="2"/>
        <v>0.060775952519529476</v>
      </c>
      <c r="I31" s="2">
        <f t="shared" si="2"/>
        <v>0.08849137060661132</v>
      </c>
      <c r="J31" s="3">
        <f t="shared" si="2"/>
        <v>0.006334952705618707</v>
      </c>
    </row>
    <row r="32" spans="1:10" ht="16.5" customHeight="1">
      <c r="A32" s="7"/>
      <c r="B32" s="19" t="s">
        <v>15</v>
      </c>
      <c r="C32" s="23">
        <f>SUM(C24:C25)</f>
        <v>242</v>
      </c>
      <c r="D32" s="6">
        <f>SUM(D24:D25)</f>
        <v>84</v>
      </c>
      <c r="E32" s="6">
        <f>SUM(E24:E25)</f>
        <v>155</v>
      </c>
      <c r="F32" s="6">
        <f>SUM(F24:F25)</f>
        <v>3</v>
      </c>
      <c r="G32" s="2">
        <f t="shared" si="2"/>
        <v>0.04790807983624147</v>
      </c>
      <c r="H32" s="2">
        <f t="shared" si="2"/>
        <v>0.016629250852249106</v>
      </c>
      <c r="I32" s="2">
        <f t="shared" si="2"/>
        <v>0.03068492716784061</v>
      </c>
      <c r="J32" s="3">
        <f t="shared" si="2"/>
        <v>0.0005939018161517538</v>
      </c>
    </row>
    <row r="33" spans="1:10" ht="6.75" customHeight="1">
      <c r="A33" s="7"/>
      <c r="B33" s="19"/>
      <c r="C33" s="6"/>
      <c r="D33" s="6"/>
      <c r="E33" s="6"/>
      <c r="F33" s="6"/>
      <c r="G33" s="2"/>
      <c r="H33" s="2"/>
      <c r="I33" s="2"/>
      <c r="J33" s="3"/>
    </row>
    <row r="34" spans="1:10" ht="15" customHeight="1">
      <c r="A34" s="7"/>
      <c r="B34" s="24" t="s">
        <v>26</v>
      </c>
      <c r="C34" s="6">
        <f>D34+E34+F34</f>
        <v>493544</v>
      </c>
      <c r="D34" s="6">
        <v>340491</v>
      </c>
      <c r="E34" s="6">
        <v>117482</v>
      </c>
      <c r="F34" s="6">
        <v>35571</v>
      </c>
      <c r="G34" s="2">
        <f aca="true" t="shared" si="3" ref="G34:J37">C34/$C$9*100</f>
        <v>97.70555931693372</v>
      </c>
      <c r="H34" s="2">
        <f t="shared" si="3"/>
        <v>67.4060744277756</v>
      </c>
      <c r="I34" s="2">
        <f t="shared" si="3"/>
        <v>23.25759105504678</v>
      </c>
      <c r="J34" s="3">
        <f t="shared" si="3"/>
        <v>7.041893834111344</v>
      </c>
    </row>
    <row r="35" spans="1:10" ht="15">
      <c r="A35" s="7"/>
      <c r="B35" s="19" t="s">
        <v>27</v>
      </c>
      <c r="C35" s="6">
        <f>D35+E35+F35</f>
        <v>10009</v>
      </c>
      <c r="D35" s="6">
        <v>5964</v>
      </c>
      <c r="E35" s="6">
        <v>3574</v>
      </c>
      <c r="F35" s="6">
        <v>471</v>
      </c>
      <c r="G35" s="2">
        <f t="shared" si="3"/>
        <v>1.9814544259543012</v>
      </c>
      <c r="H35" s="2">
        <f t="shared" si="3"/>
        <v>1.1806768105096865</v>
      </c>
      <c r="I35" s="2">
        <f t="shared" si="3"/>
        <v>0.7075350303087894</v>
      </c>
      <c r="J35" s="3">
        <f t="shared" si="3"/>
        <v>0.09324258513582535</v>
      </c>
    </row>
    <row r="36" spans="1:10" ht="15">
      <c r="A36" s="7"/>
      <c r="B36" s="19" t="s">
        <v>28</v>
      </c>
      <c r="C36" s="6">
        <f>D36+E36+F36</f>
        <v>800</v>
      </c>
      <c r="D36" s="6">
        <v>409</v>
      </c>
      <c r="E36" s="6">
        <v>353</v>
      </c>
      <c r="F36" s="6">
        <v>38</v>
      </c>
      <c r="G36" s="2">
        <f t="shared" si="3"/>
        <v>0.15837381764046768</v>
      </c>
      <c r="H36" s="2">
        <f t="shared" si="3"/>
        <v>0.0809686142686891</v>
      </c>
      <c r="I36" s="2">
        <f t="shared" si="3"/>
        <v>0.06988244703385636</v>
      </c>
      <c r="J36" s="3">
        <f t="shared" si="3"/>
        <v>0.007522756337922214</v>
      </c>
    </row>
    <row r="37" spans="2:10" ht="15">
      <c r="B37" s="21" t="s">
        <v>29</v>
      </c>
      <c r="C37" s="22">
        <f>D37+E37+F37</f>
        <v>781</v>
      </c>
      <c r="D37" s="111">
        <v>306</v>
      </c>
      <c r="E37" s="111">
        <v>443</v>
      </c>
      <c r="F37" s="111">
        <v>32</v>
      </c>
      <c r="G37" s="4">
        <f t="shared" si="3"/>
        <v>0.15461243947150655</v>
      </c>
      <c r="H37" s="4">
        <f t="shared" si="3"/>
        <v>0.060577985247478885</v>
      </c>
      <c r="I37" s="4">
        <f t="shared" si="3"/>
        <v>0.08769950151840898</v>
      </c>
      <c r="J37" s="5">
        <f t="shared" si="3"/>
        <v>0.006334952705618707</v>
      </c>
    </row>
    <row r="40" ht="12.75">
      <c r="C40" s="53"/>
    </row>
  </sheetData>
  <sheetProtection/>
  <mergeCells count="4">
    <mergeCell ref="B5:B7"/>
    <mergeCell ref="C5:J5"/>
    <mergeCell ref="C7:F7"/>
    <mergeCell ref="G7:J7"/>
  </mergeCells>
  <printOptions/>
  <pageMargins left="0.7" right="0.7" top="0.75" bottom="0.75" header="0.3" footer="0.3"/>
  <pageSetup horizontalDpi="600" verticalDpi="600" orientation="portrait" paperSize="9" r:id="rId1"/>
  <headerFooter>
    <oddFooter>&amp;CIII-1-15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Bureau, Ministry of Internal Affairs and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F. Nishi</cp:lastModifiedBy>
  <cp:lastPrinted>2014-06-10T09:18:50Z</cp:lastPrinted>
  <dcterms:created xsi:type="dcterms:W3CDTF">2009-05-05T14:52:36Z</dcterms:created>
  <dcterms:modified xsi:type="dcterms:W3CDTF">2014-09-29T04:13:29Z</dcterms:modified>
  <cp:category/>
  <cp:version/>
  <cp:contentType/>
  <cp:contentStatus/>
</cp:coreProperties>
</file>