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28-1-1" sheetId="1" r:id="rId1"/>
    <sheet name="Table 28-1-2" sheetId="2" r:id="rId2"/>
    <sheet name="Table 28-2-1" sheetId="3" r:id="rId3"/>
    <sheet name="Table 28-2-2" sheetId="4" r:id="rId4"/>
    <sheet name="Table 28-3-1" sheetId="5" r:id="rId5"/>
    <sheet name="Table 28-3-2" sheetId="6" r:id="rId6"/>
  </sheets>
  <definedNames>
    <definedName name="_xlnm.Print_Area" localSheetId="0">'Table 28-1-1'!$O$1:$T$31</definedName>
    <definedName name="_xlnm.Print_Area" localSheetId="1">'Table 28-1-2'!$I$1:$N$32</definedName>
    <definedName name="_xlnm.Print_Area" localSheetId="2">'Table 28-2-1'!$AC$1:$AH$35</definedName>
    <definedName name="_xlnm.Print_Area" localSheetId="3">'Table 28-2-2'!$H$1:$M$35</definedName>
    <definedName name="_xlnm.Print_Area" localSheetId="4">'Table 28-3-1'!$AC$1:$AH$35</definedName>
    <definedName name="_xlnm.Print_Area" localSheetId="5">'Table 28-3-2'!$I$1:$N$35</definedName>
  </definedNames>
  <calcPr fullCalcOnLoad="1"/>
</workbook>
</file>

<file path=xl/sharedStrings.xml><?xml version="1.0" encoding="utf-8"?>
<sst xmlns="http://schemas.openxmlformats.org/spreadsheetml/2006/main" count="924" uniqueCount="154">
  <si>
    <t>Male</t>
  </si>
  <si>
    <t>Female</t>
  </si>
  <si>
    <t>(%)</t>
  </si>
  <si>
    <t>Sex of Representative</t>
  </si>
  <si>
    <t>Both Sexes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</si>
  <si>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</si>
  <si>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</si>
  <si>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</si>
  <si>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</si>
  <si>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</si>
  <si>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</si>
  <si>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</si>
  <si>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</si>
  <si>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</si>
  <si>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</si>
  <si>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</si>
  <si>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</si>
  <si>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</si>
  <si>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</si>
  <si>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</si>
  <si>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</si>
  <si>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</si>
  <si>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</si>
  <si>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</si>
  <si>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</si>
  <si>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</si>
  <si>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</si>
  <si>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</si>
  <si>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</si>
  <si>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</si>
  <si>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</si>
  <si>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</si>
  <si>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</si>
  <si>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</si>
  <si>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</si>
  <si>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</si>
  <si>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</si>
  <si>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</si>
  <si>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</si>
  <si>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</si>
  <si>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Section of ISIC Rev.4  1)</t>
  </si>
  <si>
    <t xml:space="preserve">1) ISIC stands for International Standard Industrial Classification.  </t>
  </si>
  <si>
    <t xml:space="preserve">* Annual Profit and Loss = Annual Sales - Annual Expenses </t>
  </si>
  <si>
    <t xml:space="preserve">                    and Sex of Representative  - Cambodia (2011)</t>
  </si>
  <si>
    <t>Section of ISIC Rev.4  1)</t>
  </si>
  <si>
    <t>Sex of Representative</t>
  </si>
  <si>
    <t>Both Sexes</t>
  </si>
  <si>
    <t>Total  2)</t>
  </si>
  <si>
    <t>Mining and quarrying</t>
  </si>
  <si>
    <t>Manufacturing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</si>
  <si>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</si>
  <si>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</si>
  <si>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</si>
  <si>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</si>
  <si>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</si>
  <si>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</si>
  <si>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</si>
  <si>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</si>
  <si>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</si>
  <si>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2) Establishments which belong to Section A, O, T, and U of ISIC Rev.4 were not surveyed.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</si>
  <si>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</si>
  <si>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</si>
  <si>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</si>
  <si>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</si>
  <si>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</si>
  <si>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</si>
  <si>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</si>
  <si>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* The formula for calculating Annual Sales per Person Engaged is as follows:</t>
  </si>
  <si>
    <t>* The formula for calculating Annual Expenses per Person Engaged is as follows:</t>
  </si>
  <si>
    <t>2) Establishments which belong to Section A, O, T, and U of ISIC Rev.4 were not surveyed.</t>
  </si>
  <si>
    <t xml:space="preserve">              Classification and Sex of Representative - Cambodia (2011)</t>
  </si>
  <si>
    <t xml:space="preserve">                    and Sex of Representative - Cambodia (2011)</t>
  </si>
  <si>
    <t xml:space="preserve">* Annual Profit and Loss = Annual Sales - Annual Expenses </t>
  </si>
  <si>
    <t>* The formula for calculating Annual Profit and Loss per Person Engaged is as follows:</t>
  </si>
  <si>
    <t>(USD / entity)</t>
  </si>
  <si>
    <t xml:space="preserve">   Annual Sales per Person Engaged = Annual Sales/ Number of Persons Engaged </t>
  </si>
  <si>
    <t xml:space="preserve">  Annual Expenses per Person Engaged = Total Annual Expenses/ Number of Persons Engaged </t>
  </si>
  <si>
    <t xml:space="preserve">   Annual Profit and Loss per Person Engaged = Annual Profit and Loss/ Number of Persons Engaged </t>
  </si>
  <si>
    <t xml:space="preserve">Annual Profit and Loss per Person Engaged = Annual Profit and Loss/ Number of Persons Engaged </t>
  </si>
  <si>
    <t>Section of ISIC Rev.4  1)</t>
  </si>
  <si>
    <t>Sex of Representative</t>
  </si>
  <si>
    <t>Both Sexes</t>
  </si>
  <si>
    <t>(USD)</t>
  </si>
  <si>
    <t>(million USD)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</si>
  <si>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</si>
  <si>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</si>
  <si>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</si>
  <si>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</si>
  <si>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</si>
  <si>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</si>
  <si>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</si>
  <si>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</si>
  <si>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</si>
  <si>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</si>
  <si>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</si>
  <si>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</si>
  <si>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</si>
  <si>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</si>
  <si>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</si>
  <si>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</si>
  <si>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</si>
  <si>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</si>
  <si>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 xml:space="preserve">                    Classification and Sex of Representative - Cambodia (2011)</t>
  </si>
  <si>
    <r>
      <t>(USD /</t>
    </r>
    <r>
      <rPr>
        <sz val="10"/>
        <rFont val="Arial Unicode MS"/>
        <family val="3"/>
      </rPr>
      <t xml:space="preserve"> entity</t>
    </r>
    <r>
      <rPr>
        <sz val="10"/>
        <rFont val="Arial Unicode MS"/>
        <family val="3"/>
      </rPr>
      <t>)</t>
    </r>
  </si>
  <si>
    <r>
      <t xml:space="preserve">* The formula for calculating Annual Sales per </t>
    </r>
    <r>
      <rPr>
        <i/>
        <sz val="10"/>
        <rFont val="Arial Unicode MS"/>
        <family val="3"/>
      </rPr>
      <t>Entityis</t>
    </r>
    <r>
      <rPr>
        <i/>
        <sz val="10"/>
        <rFont val="Arial Unicode MS"/>
        <family val="3"/>
      </rPr>
      <t xml:space="preserve"> as follows:</t>
    </r>
  </si>
  <si>
    <r>
      <t xml:space="preserve">* The formula for calculating Annual Expenses per </t>
    </r>
    <r>
      <rPr>
        <i/>
        <sz val="10"/>
        <rFont val="Arial Unicode MS"/>
        <family val="3"/>
      </rPr>
      <t xml:space="preserve">Entity </t>
    </r>
    <r>
      <rPr>
        <i/>
        <sz val="10"/>
        <rFont val="Arial Unicode MS"/>
        <family val="3"/>
      </rPr>
      <t>is as follows:</t>
    </r>
  </si>
  <si>
    <r>
      <t xml:space="preserve">   Annual Sales per </t>
    </r>
    <r>
      <rPr>
        <i/>
        <sz val="10"/>
        <rFont val="Arial Unicode MS"/>
        <family val="3"/>
      </rPr>
      <t xml:space="preserve">Entity </t>
    </r>
    <r>
      <rPr>
        <i/>
        <sz val="10"/>
        <rFont val="Arial Unicode MS"/>
        <family val="3"/>
      </rPr>
      <t xml:space="preserve">= Annual Sales/ Number of </t>
    </r>
    <r>
      <rPr>
        <i/>
        <sz val="10"/>
        <rFont val="Arial Unicode MS"/>
        <family val="3"/>
      </rPr>
      <t>Entities</t>
    </r>
  </si>
  <si>
    <r>
      <t xml:space="preserve">   Annual Expenses per </t>
    </r>
    <r>
      <rPr>
        <i/>
        <sz val="10"/>
        <rFont val="Arial Unicode MS"/>
        <family val="3"/>
      </rPr>
      <t>Entity</t>
    </r>
    <r>
      <rPr>
        <i/>
        <sz val="10"/>
        <rFont val="Arial Unicode MS"/>
        <family val="3"/>
      </rPr>
      <t xml:space="preserve"> = Annual Expenses/ Number of </t>
    </r>
    <r>
      <rPr>
        <i/>
        <sz val="10"/>
        <rFont val="Arial Unicode MS"/>
        <family val="3"/>
      </rPr>
      <t>Entities.</t>
    </r>
  </si>
  <si>
    <r>
      <t xml:space="preserve">* The formula for calculating Annual Profit and Loss per </t>
    </r>
    <r>
      <rPr>
        <i/>
        <sz val="10"/>
        <rFont val="Arial Unicode MS"/>
        <family val="3"/>
      </rPr>
      <t>Entity</t>
    </r>
    <r>
      <rPr>
        <i/>
        <sz val="10"/>
        <rFont val="Arial Unicode MS"/>
        <family val="3"/>
      </rPr>
      <t>is as follows:</t>
    </r>
  </si>
  <si>
    <r>
      <t xml:space="preserve">  Annual Profit and Loss per </t>
    </r>
    <r>
      <rPr>
        <i/>
        <sz val="10"/>
        <rFont val="Arial Unicode MS"/>
        <family val="3"/>
      </rPr>
      <t>Entity</t>
    </r>
    <r>
      <rPr>
        <i/>
        <sz val="10"/>
        <rFont val="Arial Unicode MS"/>
        <family val="3"/>
      </rPr>
      <t xml:space="preserve"> = Annual Profit and Loss/ Number of </t>
    </r>
    <r>
      <rPr>
        <i/>
        <sz val="10"/>
        <rFont val="Arial Unicode MS"/>
        <family val="3"/>
      </rPr>
      <t>Entities.</t>
    </r>
  </si>
  <si>
    <t>(proportion to average)</t>
  </si>
  <si>
    <t>(USD / person engaged)</t>
  </si>
  <si>
    <t>* The entities with no sale, sales not reported, and no expenses and expenses not reported are excluded from</t>
  </si>
  <si>
    <t xml:space="preserve">   calculation of "Annual Profit and Loss per Entity".</t>
  </si>
  <si>
    <t xml:space="preserve">   from calculation of "Annual Profit and Loss per Entity".</t>
  </si>
  <si>
    <t xml:space="preserve">* The Entities with No sale, Sales not reported, and No expenses and Expenses not reported are excluded </t>
  </si>
  <si>
    <t>Representative - Cambodia (2011)</t>
  </si>
  <si>
    <t>* The Persons Engaged of those Entities with No sale, Sales not reported, and No expenses and</t>
  </si>
  <si>
    <t xml:space="preserve">  Expenses not reported are excluded  from calculation of "Annual Profit and Loss per Person Engaged".</t>
  </si>
  <si>
    <t xml:space="preserve">   Expenses not reported are excluded  from calculation of "Annual Profit and Loss per Person Engaged".</t>
  </si>
  <si>
    <t xml:space="preserve">* The Persons Engaged of those Entities with No sale, Sales not reported, and No expenses  and </t>
  </si>
  <si>
    <r>
      <t>(USD</t>
    </r>
    <r>
      <rPr>
        <sz val="10"/>
        <rFont val="Arial Unicode MS"/>
        <family val="3"/>
      </rPr>
      <t>)</t>
    </r>
  </si>
  <si>
    <r>
      <t>(</t>
    </r>
    <r>
      <rPr>
        <sz val="10"/>
        <rFont val="Arial Unicode MS"/>
        <family val="3"/>
      </rPr>
      <t>entity</t>
    </r>
    <r>
      <rPr>
        <sz val="10"/>
        <rFont val="Arial Unicode MS"/>
        <family val="3"/>
      </rPr>
      <t>)</t>
    </r>
  </si>
  <si>
    <t>* The formula for calculating Annual Profit and Loss per Entityis as follows:</t>
  </si>
  <si>
    <t xml:space="preserve">  Annual Profit and Loss per Entity = Annual Profit and Loss/ Number of Entities.</t>
  </si>
  <si>
    <t xml:space="preserve">               and Sex of Representative - Cambodia (2011)</t>
  </si>
  <si>
    <t>(persons engaged)</t>
  </si>
  <si>
    <t xml:space="preserve">    by Section of Industrial Classification and Sex of Representative - Cambodia (2011)</t>
  </si>
  <si>
    <t xml:space="preserve">Table 22-1-1. Annual Sales* except Street Businesses by Section of Industrial Classification </t>
  </si>
  <si>
    <t xml:space="preserve">Table 25-1-1. Annual Expenses* except Street Businesses by Section of Industrial Classification </t>
  </si>
  <si>
    <t>Table 28-1-1. Annual Profit and Loss except Street Businesses by Section of</t>
  </si>
  <si>
    <t>Table 28-1-2. Percent Distribution of Annual Profit and Loss except Street Businesses by</t>
  </si>
  <si>
    <t xml:space="preserve">Table 22-2-1b. Annual Sales except Street Businesses by Section of Industrial Classification </t>
  </si>
  <si>
    <t xml:space="preserve">Table 25-2-1b. Annual Expenses except Street Businesses by Section of Industrial Classification </t>
  </si>
  <si>
    <t xml:space="preserve">Table 28-2-1b. Annual Profit and Loss except Street Businesses by Section of Industrial </t>
  </si>
  <si>
    <t>Number of Entity except Street Businesses by Section of Industrial Classification and Sex of</t>
  </si>
  <si>
    <t xml:space="preserve">Table 28-2-1. Annual Profit and Loss per Entity except Street Businesses by Section of </t>
  </si>
  <si>
    <t xml:space="preserve">Table 28-2-1. Annual Profit and Loss per Entity except Street Businesses by Section of Industrial </t>
  </si>
  <si>
    <t xml:space="preserve">Table 28-2-2. Proportion to Average Annual Profit and Loss per Entity except Street Businesses </t>
  </si>
  <si>
    <t xml:space="preserve">Table 22-3-1b. Annual Sales except Street Businesses by Section of Industrial Classification </t>
  </si>
  <si>
    <t xml:space="preserve">Table 25-3-1b. Annual Expenses except Street Businesses by Section of Industrial Classification </t>
  </si>
  <si>
    <t xml:space="preserve">Table 28-3-1b. Annual Profit and Loss except Street Businesses by Section of Industrial </t>
  </si>
  <si>
    <t xml:space="preserve">Table 28-3-1. Annual Profit and Loss per Person Engaged except Street Businesses by Section </t>
  </si>
  <si>
    <t xml:space="preserve">Table 28-3-1. Annual Profit and Loss per Person Engaged except Street Businesses by Section of Industrial </t>
  </si>
  <si>
    <t>Table 28-3-2. Proportion to Average Annual Profit and Loss per Person Engaged except Street Businesses</t>
  </si>
  <si>
    <t xml:space="preserve">                     by Section of Industrial Classification and Sex of Representative - Cambodia (2011)</t>
  </si>
  <si>
    <t xml:space="preserve">Number of Persons Engaged except Street Businesses by Section of Industrial Classification </t>
  </si>
  <si>
    <t>and Sex of Representative - Cambodia (2011)</t>
  </si>
  <si>
    <t xml:space="preserve">                     of Industrial Classification and Sex of Representative - Cambodia (2011)</t>
  </si>
  <si>
    <t xml:space="preserve">                     Industrial Classification and Sex of Representative - Cambodia (2011)</t>
  </si>
  <si>
    <t xml:space="preserve">Table 28-1-1. Annual Profit and Loss except Street Businesses by Section of Industrial </t>
  </si>
  <si>
    <t xml:space="preserve">                    Classification and Sex of Representative  - Cambodia (2011)</t>
  </si>
  <si>
    <t xml:space="preserve">                     Section of Industrial Classification and Sex of Representative - Cambodia (2011)</t>
  </si>
  <si>
    <t xml:space="preserve">                     Industrial Classification  and Sex of Representative  - Cambodia (2011)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</si>
</sst>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46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i/>
      <sz val="10"/>
      <name val="Arial Unicode MS"/>
      <family val="3"/>
    </font>
    <font>
      <i/>
      <sz val="9"/>
      <name val="Arial Unicode MS"/>
      <family val="3"/>
    </font>
    <font>
      <sz val="9"/>
      <name val="Arial Unicode MS"/>
      <family val="3"/>
    </font>
    <font>
      <sz val="9"/>
      <name val="Arial"/>
      <family val="2"/>
    </font>
    <font>
      <i/>
      <sz val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ial"/>
      <family val="2"/>
    </font>
    <font>
      <i/>
      <sz val="10"/>
      <color indexed="10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Arial"/>
      <family val="2"/>
    </font>
    <font>
      <i/>
      <sz val="10"/>
      <color rgb="FFFF0000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86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2" fillId="0" borderId="19" xfId="0" applyNumberFormat="1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86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6" fontId="2" fillId="0" borderId="24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186" fontId="2" fillId="0" borderId="22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X34"/>
  <sheetViews>
    <sheetView showGridLines="0" tabSelected="1" workbookViewId="0" topLeftCell="O1">
      <selection activeCell="O1" sqref="O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8" width="2.7109375" style="1" customWidth="1"/>
    <col min="9" max="9" width="9.7109375" style="1" customWidth="1"/>
    <col min="10" max="10" width="28.8515625" style="1" customWidth="1"/>
    <col min="11" max="11" width="16.8515625" style="1" customWidth="1"/>
    <col min="12" max="12" width="16.421875" style="1" customWidth="1"/>
    <col min="13" max="13" width="17.140625" style="1" customWidth="1"/>
    <col min="14" max="14" width="2.57421875" style="1" customWidth="1"/>
    <col min="15" max="15" width="2.00390625" style="1" customWidth="1"/>
    <col min="16" max="16" width="9.7109375" style="1" customWidth="1"/>
    <col min="17" max="17" width="37.421875" style="1" customWidth="1"/>
    <col min="18" max="18" width="14.00390625" style="1" customWidth="1"/>
    <col min="19" max="19" width="13.00390625" style="1" customWidth="1"/>
    <col min="20" max="20" width="12.8515625" style="1" customWidth="1"/>
    <col min="21" max="21" width="10.7109375" style="1" customWidth="1"/>
    <col min="22" max="16384" width="9.140625" style="1" customWidth="1"/>
  </cols>
  <sheetData>
    <row r="1" spans="2:20" ht="1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P1" s="5"/>
      <c r="Q1" s="5"/>
      <c r="R1" s="5"/>
      <c r="S1" s="5"/>
      <c r="T1" s="5"/>
    </row>
    <row r="2" spans="2:20" ht="15" customHeight="1">
      <c r="B2" s="5" t="s">
        <v>128</v>
      </c>
      <c r="C2" s="5"/>
      <c r="D2" s="6"/>
      <c r="E2" s="6"/>
      <c r="F2" s="6"/>
      <c r="G2" s="5"/>
      <c r="H2" s="5"/>
      <c r="I2" s="5" t="s">
        <v>129</v>
      </c>
      <c r="J2" s="6"/>
      <c r="K2" s="6"/>
      <c r="L2" s="6"/>
      <c r="M2" s="6"/>
      <c r="P2" s="5" t="s">
        <v>130</v>
      </c>
      <c r="Q2" s="6"/>
      <c r="R2" s="6"/>
      <c r="S2" s="6"/>
      <c r="T2" s="6"/>
    </row>
    <row r="3" spans="2:20" ht="15" customHeight="1">
      <c r="B3" s="5" t="s">
        <v>43</v>
      </c>
      <c r="C3" s="6"/>
      <c r="D3" s="6"/>
      <c r="E3" s="6"/>
      <c r="F3" s="6"/>
      <c r="G3" s="5"/>
      <c r="H3" s="5"/>
      <c r="I3" s="5" t="s">
        <v>43</v>
      </c>
      <c r="J3" s="6"/>
      <c r="K3" s="6"/>
      <c r="L3" s="6"/>
      <c r="M3" s="6"/>
      <c r="P3" s="5" t="s">
        <v>153</v>
      </c>
      <c r="Q3" s="6"/>
      <c r="R3" s="6"/>
      <c r="S3" s="6"/>
      <c r="T3" s="6"/>
    </row>
    <row r="4" spans="2:20" ht="15" customHeight="1">
      <c r="B4" s="5"/>
      <c r="C4" s="6"/>
      <c r="D4" s="6"/>
      <c r="E4" s="6"/>
      <c r="F4" s="6"/>
      <c r="G4" s="5"/>
      <c r="H4" s="5"/>
      <c r="I4" s="5"/>
      <c r="J4" s="6"/>
      <c r="K4" s="6"/>
      <c r="L4" s="6"/>
      <c r="M4" s="6"/>
      <c r="P4" s="5"/>
      <c r="Q4" s="6"/>
      <c r="R4" s="6"/>
      <c r="S4" s="6"/>
      <c r="T4" s="6"/>
    </row>
    <row r="5" spans="2:20" ht="15" customHeight="1">
      <c r="B5" s="69" t="s">
        <v>44</v>
      </c>
      <c r="C5" s="70"/>
      <c r="D5" s="66" t="s">
        <v>45</v>
      </c>
      <c r="E5" s="67"/>
      <c r="F5" s="68"/>
      <c r="G5" s="5"/>
      <c r="H5" s="5"/>
      <c r="I5" s="69" t="s">
        <v>44</v>
      </c>
      <c r="J5" s="70"/>
      <c r="K5" s="66" t="s">
        <v>45</v>
      </c>
      <c r="L5" s="67"/>
      <c r="M5" s="68"/>
      <c r="P5" s="69" t="s">
        <v>79</v>
      </c>
      <c r="Q5" s="70"/>
      <c r="R5" s="66" t="s">
        <v>80</v>
      </c>
      <c r="S5" s="67"/>
      <c r="T5" s="68"/>
    </row>
    <row r="6" spans="2:24" ht="29.25" customHeight="1">
      <c r="B6" s="71"/>
      <c r="C6" s="72"/>
      <c r="D6" s="10" t="s">
        <v>46</v>
      </c>
      <c r="E6" s="8" t="s">
        <v>0</v>
      </c>
      <c r="F6" s="9" t="s">
        <v>1</v>
      </c>
      <c r="G6" s="5"/>
      <c r="H6" s="5"/>
      <c r="I6" s="71"/>
      <c r="J6" s="72"/>
      <c r="K6" s="10" t="s">
        <v>46</v>
      </c>
      <c r="L6" s="8" t="s">
        <v>0</v>
      </c>
      <c r="M6" s="9" t="s">
        <v>1</v>
      </c>
      <c r="P6" s="71"/>
      <c r="Q6" s="72"/>
      <c r="R6" s="7" t="s">
        <v>81</v>
      </c>
      <c r="S6" s="8" t="s">
        <v>0</v>
      </c>
      <c r="T6" s="9" t="s">
        <v>1</v>
      </c>
      <c r="X6" s="38"/>
    </row>
    <row r="7" spans="2:20" ht="15" customHeight="1">
      <c r="B7" s="73"/>
      <c r="C7" s="74"/>
      <c r="D7" s="11"/>
      <c r="E7" s="14" t="s">
        <v>82</v>
      </c>
      <c r="F7" s="15"/>
      <c r="G7" s="5"/>
      <c r="H7" s="5"/>
      <c r="I7" s="73"/>
      <c r="J7" s="74"/>
      <c r="K7" s="11"/>
      <c r="L7" s="14" t="s">
        <v>82</v>
      </c>
      <c r="M7" s="15"/>
      <c r="P7" s="73"/>
      <c r="Q7" s="74"/>
      <c r="R7" s="14"/>
      <c r="S7" s="14" t="s">
        <v>83</v>
      </c>
      <c r="T7" s="15"/>
    </row>
    <row r="8" spans="2:20" ht="6.75" customHeight="1">
      <c r="B8" s="20"/>
      <c r="C8" s="17"/>
      <c r="D8" s="16"/>
      <c r="E8" s="3"/>
      <c r="F8" s="24"/>
      <c r="G8" s="5"/>
      <c r="H8" s="5"/>
      <c r="I8" s="48"/>
      <c r="J8" s="49"/>
      <c r="K8" s="16"/>
      <c r="L8" s="3"/>
      <c r="M8" s="24"/>
      <c r="P8" s="48"/>
      <c r="Q8" s="49"/>
      <c r="R8" s="3"/>
      <c r="S8" s="3"/>
      <c r="T8" s="24"/>
    </row>
    <row r="9" spans="2:20" ht="15">
      <c r="B9" s="21" t="s">
        <v>47</v>
      </c>
      <c r="C9" s="18"/>
      <c r="D9" s="16">
        <f>SUM(D11:D27)</f>
        <v>12312332089.754704</v>
      </c>
      <c r="E9" s="3">
        <f>SUM(E11:E27)</f>
        <v>7503779924.705703</v>
      </c>
      <c r="F9" s="24">
        <f>SUM(F11:F27)</f>
        <v>4808552165.049002</v>
      </c>
      <c r="G9" s="5"/>
      <c r="H9" s="5"/>
      <c r="I9" s="51" t="s">
        <v>47</v>
      </c>
      <c r="J9" s="52"/>
      <c r="K9" s="16">
        <f>SUM(K11:K27)</f>
        <v>10691411435.169525</v>
      </c>
      <c r="L9" s="3">
        <f>SUM(L11:L27)</f>
        <v>6685612514.838011</v>
      </c>
      <c r="M9" s="24">
        <f>SUM(M11:M27)</f>
        <v>4005798920.3315177</v>
      </c>
      <c r="P9" s="51" t="s">
        <v>84</v>
      </c>
      <c r="Q9" s="52"/>
      <c r="R9" s="3">
        <f>(D9-K9)/1000000</f>
        <v>1620.9206545851785</v>
      </c>
      <c r="S9" s="3">
        <f>(E9-L9)/1000000</f>
        <v>818.167409867692</v>
      </c>
      <c r="T9" s="24">
        <f>(F9-M9)/1000000</f>
        <v>802.753244717484</v>
      </c>
    </row>
    <row r="10" spans="2:20" ht="6" customHeight="1">
      <c r="B10" s="21"/>
      <c r="C10" s="18"/>
      <c r="D10" s="16"/>
      <c r="E10" s="3"/>
      <c r="F10" s="24"/>
      <c r="G10" s="5"/>
      <c r="H10" s="5"/>
      <c r="I10" s="51"/>
      <c r="J10" s="52"/>
      <c r="K10" s="16"/>
      <c r="L10" s="3"/>
      <c r="M10" s="24"/>
      <c r="P10" s="51"/>
      <c r="Q10" s="52"/>
      <c r="R10" s="3"/>
      <c r="S10" s="3"/>
      <c r="T10" s="24"/>
    </row>
    <row r="11" spans="2:20" ht="21" customHeight="1">
      <c r="B11" s="21" t="s">
        <v>23</v>
      </c>
      <c r="C11" s="18" t="s">
        <v>48</v>
      </c>
      <c r="D11" s="16">
        <f>E11+F11</f>
        <v>55220776.959999986</v>
      </c>
      <c r="E11" s="3">
        <v>53625222.15999999</v>
      </c>
      <c r="F11" s="24">
        <v>1595554.7999999996</v>
      </c>
      <c r="G11" s="5"/>
      <c r="H11" s="5"/>
      <c r="I11" s="51" t="s">
        <v>23</v>
      </c>
      <c r="J11" s="52" t="s">
        <v>48</v>
      </c>
      <c r="K11" s="16">
        <f>L11+M11</f>
        <v>43254592.57</v>
      </c>
      <c r="L11" s="3">
        <v>40402917.46</v>
      </c>
      <c r="M11" s="24">
        <v>2851675.11</v>
      </c>
      <c r="P11" s="51" t="s">
        <v>23</v>
      </c>
      <c r="Q11" s="52" t="s">
        <v>85</v>
      </c>
      <c r="R11" s="3">
        <f aca="true" t="shared" si="0" ref="R11:R27">(D11-K11)/1000000</f>
        <v>11.966184389999986</v>
      </c>
      <c r="S11" s="3">
        <f aca="true" t="shared" si="1" ref="S11:S27">(E11-L11)/1000000</f>
        <v>13.222304699999988</v>
      </c>
      <c r="T11" s="24">
        <f aca="true" t="shared" si="2" ref="T11:T27">(F11-M11)/1000000</f>
        <v>-1.2561203100000002</v>
      </c>
    </row>
    <row r="12" spans="2:20" ht="20.25" customHeight="1">
      <c r="B12" s="21" t="s">
        <v>24</v>
      </c>
      <c r="C12" s="18" t="s">
        <v>49</v>
      </c>
      <c r="D12" s="16">
        <f>E12+F12</f>
        <v>2819297793.4626856</v>
      </c>
      <c r="E12" s="3">
        <v>2130413610.710687</v>
      </c>
      <c r="F12" s="24">
        <v>688884182.7519989</v>
      </c>
      <c r="G12" s="5"/>
      <c r="H12" s="5"/>
      <c r="I12" s="51" t="s">
        <v>24</v>
      </c>
      <c r="J12" s="52" t="s">
        <v>60</v>
      </c>
      <c r="K12" s="16">
        <f>L12+M12</f>
        <v>2675602004.496493</v>
      </c>
      <c r="L12" s="3">
        <v>1987895039.642992</v>
      </c>
      <c r="M12" s="24">
        <v>687706964.853501</v>
      </c>
      <c r="P12" s="51" t="s">
        <v>24</v>
      </c>
      <c r="Q12" s="52" t="s">
        <v>86</v>
      </c>
      <c r="R12" s="3">
        <f t="shared" si="0"/>
        <v>143.6957889661927</v>
      </c>
      <c r="S12" s="3">
        <f t="shared" si="1"/>
        <v>142.5185710676949</v>
      </c>
      <c r="T12" s="24">
        <f t="shared" si="2"/>
        <v>1.1772178984979391</v>
      </c>
    </row>
    <row r="13" spans="2:20" ht="39.75" customHeight="1">
      <c r="B13" s="21" t="s">
        <v>25</v>
      </c>
      <c r="C13" s="18" t="s">
        <v>7</v>
      </c>
      <c r="D13" s="16">
        <f>E13+F13</f>
        <v>562963803.7570007</v>
      </c>
      <c r="E13" s="3">
        <v>148955443.81199998</v>
      </c>
      <c r="F13" s="24">
        <v>414008359.94500065</v>
      </c>
      <c r="G13" s="5"/>
      <c r="H13" s="5"/>
      <c r="I13" s="51" t="s">
        <v>25</v>
      </c>
      <c r="J13" s="52" t="s">
        <v>61</v>
      </c>
      <c r="K13" s="16">
        <f>L13+M13</f>
        <v>478703296.01700044</v>
      </c>
      <c r="L13" s="3">
        <v>113449615.03700039</v>
      </c>
      <c r="M13" s="24">
        <v>365253680.98</v>
      </c>
      <c r="P13" s="51" t="s">
        <v>25</v>
      </c>
      <c r="Q13" s="52" t="s">
        <v>87</v>
      </c>
      <c r="R13" s="3">
        <f t="shared" si="0"/>
        <v>84.26050774000025</v>
      </c>
      <c r="S13" s="3">
        <f t="shared" si="1"/>
        <v>35.505828774999586</v>
      </c>
      <c r="T13" s="24">
        <f t="shared" si="2"/>
        <v>48.75467896500063</v>
      </c>
    </row>
    <row r="14" spans="2:20" ht="45.75" customHeight="1">
      <c r="B14" s="21" t="s">
        <v>26</v>
      </c>
      <c r="C14" s="18" t="s">
        <v>8</v>
      </c>
      <c r="D14" s="16">
        <f aca="true" t="shared" si="3" ref="D14:D27">E14+F14</f>
        <v>47788079.32499998</v>
      </c>
      <c r="E14" s="3">
        <v>46101046.20499998</v>
      </c>
      <c r="F14" s="24">
        <v>1687033.1199999999</v>
      </c>
      <c r="G14" s="5"/>
      <c r="H14" s="5"/>
      <c r="I14" s="51" t="s">
        <v>26</v>
      </c>
      <c r="J14" s="52" t="s">
        <v>62</v>
      </c>
      <c r="K14" s="16">
        <f aca="true" t="shared" si="4" ref="K14:K27">L14+M14</f>
        <v>38116109.375</v>
      </c>
      <c r="L14" s="3">
        <v>36844793.365</v>
      </c>
      <c r="M14" s="24">
        <v>1271316.01</v>
      </c>
      <c r="P14" s="51" t="s">
        <v>26</v>
      </c>
      <c r="Q14" s="52" t="s">
        <v>88</v>
      </c>
      <c r="R14" s="3">
        <f t="shared" si="0"/>
        <v>9.67196994999998</v>
      </c>
      <c r="S14" s="3">
        <f t="shared" si="1"/>
        <v>9.25625283999998</v>
      </c>
      <c r="T14" s="24">
        <f t="shared" si="2"/>
        <v>0.4157171099999999</v>
      </c>
    </row>
    <row r="15" spans="2:20" ht="17.25" customHeight="1">
      <c r="B15" s="21" t="s">
        <v>27</v>
      </c>
      <c r="C15" s="18" t="s">
        <v>9</v>
      </c>
      <c r="D15" s="16">
        <f t="shared" si="3"/>
        <v>64934442.85000002</v>
      </c>
      <c r="E15" s="3">
        <v>57850345.530000016</v>
      </c>
      <c r="F15" s="24">
        <v>7084097.32</v>
      </c>
      <c r="G15" s="5"/>
      <c r="H15" s="5"/>
      <c r="I15" s="51" t="s">
        <v>27</v>
      </c>
      <c r="J15" s="52" t="s">
        <v>63</v>
      </c>
      <c r="K15" s="16">
        <f t="shared" si="4"/>
        <v>65767617.36</v>
      </c>
      <c r="L15" s="3">
        <v>58969005.05</v>
      </c>
      <c r="M15" s="24">
        <v>6798612.309999999</v>
      </c>
      <c r="P15" s="51" t="s">
        <v>27</v>
      </c>
      <c r="Q15" s="52" t="s">
        <v>89</v>
      </c>
      <c r="R15" s="3">
        <f t="shared" si="0"/>
        <v>-0.833174509999983</v>
      </c>
      <c r="S15" s="3">
        <f t="shared" si="1"/>
        <v>-1.118659519999981</v>
      </c>
      <c r="T15" s="24">
        <f t="shared" si="2"/>
        <v>0.28548501000000165</v>
      </c>
    </row>
    <row r="16" spans="2:20" ht="39" customHeight="1">
      <c r="B16" s="21" t="s">
        <v>28</v>
      </c>
      <c r="C16" s="18" t="s">
        <v>10</v>
      </c>
      <c r="D16" s="16">
        <f>E16+F16</f>
        <v>5035339702.834015</v>
      </c>
      <c r="E16" s="3">
        <v>2293705091.9200172</v>
      </c>
      <c r="F16" s="24">
        <v>2741634610.913998</v>
      </c>
      <c r="G16" s="5"/>
      <c r="H16" s="5"/>
      <c r="I16" s="51" t="s">
        <v>28</v>
      </c>
      <c r="J16" s="52" t="s">
        <v>64</v>
      </c>
      <c r="K16" s="16">
        <f>L16+M16</f>
        <v>4228420631.7640343</v>
      </c>
      <c r="L16" s="3">
        <v>2052741942.7210171</v>
      </c>
      <c r="M16" s="24">
        <v>2175678689.043017</v>
      </c>
      <c r="P16" s="51" t="s">
        <v>28</v>
      </c>
      <c r="Q16" s="52" t="s">
        <v>90</v>
      </c>
      <c r="R16" s="3">
        <f t="shared" si="0"/>
        <v>806.9190710699806</v>
      </c>
      <c r="S16" s="3">
        <f t="shared" si="1"/>
        <v>240.96314919900013</v>
      </c>
      <c r="T16" s="24">
        <f t="shared" si="2"/>
        <v>565.9559218709812</v>
      </c>
    </row>
    <row r="17" spans="2:20" ht="20.25" customHeight="1">
      <c r="B17" s="21" t="s">
        <v>29</v>
      </c>
      <c r="C17" s="18" t="s">
        <v>11</v>
      </c>
      <c r="D17" s="16">
        <f>E17+F17</f>
        <v>189449242.63</v>
      </c>
      <c r="E17" s="3">
        <v>173671891.17</v>
      </c>
      <c r="F17" s="24">
        <v>15777351.459999995</v>
      </c>
      <c r="G17" s="5"/>
      <c r="H17" s="5"/>
      <c r="I17" s="51" t="s">
        <v>29</v>
      </c>
      <c r="J17" s="52" t="s">
        <v>65</v>
      </c>
      <c r="K17" s="16">
        <f>L17+M17</f>
        <v>170430738.57999986</v>
      </c>
      <c r="L17" s="3">
        <v>156906463.24999985</v>
      </c>
      <c r="M17" s="24">
        <v>13524275.33</v>
      </c>
      <c r="P17" s="51" t="s">
        <v>29</v>
      </c>
      <c r="Q17" s="52" t="s">
        <v>91</v>
      </c>
      <c r="R17" s="3">
        <f t="shared" si="0"/>
        <v>19.018504050000132</v>
      </c>
      <c r="S17" s="3">
        <f t="shared" si="1"/>
        <v>16.765427920000135</v>
      </c>
      <c r="T17" s="24">
        <f t="shared" si="2"/>
        <v>2.2530761299999953</v>
      </c>
    </row>
    <row r="18" spans="2:20" ht="40.5" customHeight="1">
      <c r="B18" s="21" t="s">
        <v>30</v>
      </c>
      <c r="C18" s="18" t="s">
        <v>12</v>
      </c>
      <c r="D18" s="16">
        <f t="shared" si="3"/>
        <v>871769575.5750034</v>
      </c>
      <c r="E18" s="3">
        <v>443960615.81999946</v>
      </c>
      <c r="F18" s="24">
        <v>427808959.755004</v>
      </c>
      <c r="G18" s="5"/>
      <c r="H18" s="5"/>
      <c r="I18" s="51" t="s">
        <v>30</v>
      </c>
      <c r="J18" s="52" t="s">
        <v>66</v>
      </c>
      <c r="K18" s="16">
        <f t="shared" si="4"/>
        <v>631593403.0099999</v>
      </c>
      <c r="L18" s="3">
        <v>312703348.3199999</v>
      </c>
      <c r="M18" s="24">
        <v>318890054.69</v>
      </c>
      <c r="P18" s="51" t="s">
        <v>30</v>
      </c>
      <c r="Q18" s="52" t="s">
        <v>92</v>
      </c>
      <c r="R18" s="3">
        <f t="shared" si="0"/>
        <v>240.17617256500353</v>
      </c>
      <c r="S18" s="3">
        <f t="shared" si="1"/>
        <v>131.25726749999959</v>
      </c>
      <c r="T18" s="24">
        <f t="shared" si="2"/>
        <v>108.918905065004</v>
      </c>
    </row>
    <row r="19" spans="2:20" ht="21.75" customHeight="1">
      <c r="B19" s="21" t="s">
        <v>31</v>
      </c>
      <c r="C19" s="18" t="s">
        <v>50</v>
      </c>
      <c r="D19" s="16">
        <f t="shared" si="3"/>
        <v>565406912.0599991</v>
      </c>
      <c r="E19" s="3">
        <v>529906518.6599991</v>
      </c>
      <c r="F19" s="24">
        <v>35500393.4</v>
      </c>
      <c r="G19" s="5"/>
      <c r="H19" s="5"/>
      <c r="I19" s="51" t="s">
        <v>31</v>
      </c>
      <c r="J19" s="52" t="s">
        <v>50</v>
      </c>
      <c r="K19" s="16">
        <f t="shared" si="4"/>
        <v>582735418.3300002</v>
      </c>
      <c r="L19" s="3">
        <v>561425005.7600001</v>
      </c>
      <c r="M19" s="24">
        <v>21310412.570000008</v>
      </c>
      <c r="P19" s="51" t="s">
        <v>31</v>
      </c>
      <c r="Q19" s="52" t="s">
        <v>93</v>
      </c>
      <c r="R19" s="3">
        <f t="shared" si="0"/>
        <v>-17.328506270001053</v>
      </c>
      <c r="S19" s="3">
        <f t="shared" si="1"/>
        <v>-31.518487100001035</v>
      </c>
      <c r="T19" s="24">
        <f t="shared" si="2"/>
        <v>14.18998082999999</v>
      </c>
    </row>
    <row r="20" spans="2:20" ht="24" customHeight="1">
      <c r="B20" s="21" t="s">
        <v>32</v>
      </c>
      <c r="C20" s="18" t="s">
        <v>51</v>
      </c>
      <c r="D20" s="16">
        <f t="shared" si="3"/>
        <v>801389718.16</v>
      </c>
      <c r="E20" s="3">
        <v>553524426.5299996</v>
      </c>
      <c r="F20" s="24">
        <v>247865291.63000032</v>
      </c>
      <c r="G20" s="5"/>
      <c r="H20" s="5"/>
      <c r="I20" s="51" t="s">
        <v>32</v>
      </c>
      <c r="J20" s="52" t="s">
        <v>51</v>
      </c>
      <c r="K20" s="16">
        <f t="shared" si="4"/>
        <v>736840328.8499998</v>
      </c>
      <c r="L20" s="3">
        <v>495819476.85000014</v>
      </c>
      <c r="M20" s="24">
        <v>241020851.99999967</v>
      </c>
      <c r="P20" s="51" t="s">
        <v>32</v>
      </c>
      <c r="Q20" s="52" t="s">
        <v>94</v>
      </c>
      <c r="R20" s="3">
        <f t="shared" si="0"/>
        <v>64.54938931000018</v>
      </c>
      <c r="S20" s="3">
        <f t="shared" si="1"/>
        <v>57.70494967999947</v>
      </c>
      <c r="T20" s="24">
        <f t="shared" si="2"/>
        <v>6.844439630000651</v>
      </c>
    </row>
    <row r="21" spans="2:20" ht="24.75" customHeight="1">
      <c r="B21" s="21" t="s">
        <v>33</v>
      </c>
      <c r="C21" s="18" t="s">
        <v>52</v>
      </c>
      <c r="D21" s="16">
        <f t="shared" si="3"/>
        <v>23759639.450000003</v>
      </c>
      <c r="E21" s="3">
        <v>10681655.180000002</v>
      </c>
      <c r="F21" s="24">
        <v>13077984.270000003</v>
      </c>
      <c r="G21" s="5"/>
      <c r="H21" s="5"/>
      <c r="I21" s="51" t="s">
        <v>33</v>
      </c>
      <c r="J21" s="52" t="s">
        <v>52</v>
      </c>
      <c r="K21" s="16">
        <f t="shared" si="4"/>
        <v>24260142.48</v>
      </c>
      <c r="L21" s="3">
        <v>9989316.1</v>
      </c>
      <c r="M21" s="24">
        <v>14270826.38</v>
      </c>
      <c r="P21" s="51" t="s">
        <v>33</v>
      </c>
      <c r="Q21" s="52" t="s">
        <v>95</v>
      </c>
      <c r="R21" s="3">
        <f t="shared" si="0"/>
        <v>-0.5005030299999975</v>
      </c>
      <c r="S21" s="3">
        <f t="shared" si="1"/>
        <v>0.6923390800000019</v>
      </c>
      <c r="T21" s="24">
        <f t="shared" si="2"/>
        <v>-1.1928421099999975</v>
      </c>
    </row>
    <row r="22" spans="2:20" ht="38.25" customHeight="1">
      <c r="B22" s="21" t="s">
        <v>34</v>
      </c>
      <c r="C22" s="18" t="s">
        <v>53</v>
      </c>
      <c r="D22" s="16">
        <f t="shared" si="3"/>
        <v>25203216.670000017</v>
      </c>
      <c r="E22" s="3">
        <v>18871762.900000017</v>
      </c>
      <c r="F22" s="24">
        <v>6331453.770000001</v>
      </c>
      <c r="G22" s="5"/>
      <c r="H22" s="5"/>
      <c r="I22" s="51" t="s">
        <v>34</v>
      </c>
      <c r="J22" s="52" t="s">
        <v>53</v>
      </c>
      <c r="K22" s="16">
        <f t="shared" si="4"/>
        <v>20849894.14</v>
      </c>
      <c r="L22" s="3">
        <v>15762096.55</v>
      </c>
      <c r="M22" s="24">
        <v>5087797.590000001</v>
      </c>
      <c r="P22" s="51" t="s">
        <v>34</v>
      </c>
      <c r="Q22" s="52" t="s">
        <v>96</v>
      </c>
      <c r="R22" s="3">
        <f t="shared" si="0"/>
        <v>4.353322530000016</v>
      </c>
      <c r="S22" s="3">
        <f t="shared" si="1"/>
        <v>3.1096663500000163</v>
      </c>
      <c r="T22" s="24">
        <f t="shared" si="2"/>
        <v>1.2436561800000006</v>
      </c>
    </row>
    <row r="23" spans="2:20" ht="37.5" customHeight="1">
      <c r="B23" s="21" t="s">
        <v>35</v>
      </c>
      <c r="C23" s="18" t="s">
        <v>54</v>
      </c>
      <c r="D23" s="16">
        <f t="shared" si="3"/>
        <v>97557826.95999996</v>
      </c>
      <c r="E23" s="3">
        <v>65605314.35999999</v>
      </c>
      <c r="F23" s="24">
        <v>31952512.59999997</v>
      </c>
      <c r="G23" s="5"/>
      <c r="H23" s="5"/>
      <c r="I23" s="51" t="s">
        <v>35</v>
      </c>
      <c r="J23" s="52" t="s">
        <v>54</v>
      </c>
      <c r="K23" s="16">
        <f t="shared" si="4"/>
        <v>68176609.50800008</v>
      </c>
      <c r="L23" s="3">
        <v>46150826.87500007</v>
      </c>
      <c r="M23" s="24">
        <v>22025782.633</v>
      </c>
      <c r="P23" s="51" t="s">
        <v>35</v>
      </c>
      <c r="Q23" s="52" t="s">
        <v>97</v>
      </c>
      <c r="R23" s="3">
        <f t="shared" si="0"/>
        <v>29.381217451999888</v>
      </c>
      <c r="S23" s="3">
        <f t="shared" si="1"/>
        <v>19.454487484999923</v>
      </c>
      <c r="T23" s="24">
        <f t="shared" si="2"/>
        <v>9.92672996699997</v>
      </c>
    </row>
    <row r="24" spans="2:20" ht="15">
      <c r="B24" s="21" t="s">
        <v>36</v>
      </c>
      <c r="C24" s="18" t="s">
        <v>55</v>
      </c>
      <c r="D24" s="16">
        <f t="shared" si="3"/>
        <v>214730215.91400015</v>
      </c>
      <c r="E24" s="3">
        <v>182799729.09400016</v>
      </c>
      <c r="F24" s="24">
        <v>31930486.81999999</v>
      </c>
      <c r="G24" s="5"/>
      <c r="H24" s="5"/>
      <c r="I24" s="51" t="s">
        <v>36</v>
      </c>
      <c r="J24" s="52" t="s">
        <v>55</v>
      </c>
      <c r="K24" s="16">
        <f t="shared" si="4"/>
        <v>192354315.5140004</v>
      </c>
      <c r="L24" s="3">
        <v>164352783.73000038</v>
      </c>
      <c r="M24" s="24">
        <v>28001531.784</v>
      </c>
      <c r="P24" s="51" t="s">
        <v>36</v>
      </c>
      <c r="Q24" s="52" t="s">
        <v>98</v>
      </c>
      <c r="R24" s="3">
        <f t="shared" si="0"/>
        <v>22.375900399999768</v>
      </c>
      <c r="S24" s="3">
        <f t="shared" si="1"/>
        <v>18.446945363999784</v>
      </c>
      <c r="T24" s="24">
        <f t="shared" si="2"/>
        <v>3.928955035999987</v>
      </c>
    </row>
    <row r="25" spans="2:20" ht="40.5" customHeight="1">
      <c r="B25" s="21" t="s">
        <v>37</v>
      </c>
      <c r="C25" s="18" t="s">
        <v>56</v>
      </c>
      <c r="D25" s="16">
        <f t="shared" si="3"/>
        <v>482623912.5090009</v>
      </c>
      <c r="E25" s="3">
        <v>462028206.9910009</v>
      </c>
      <c r="F25" s="24">
        <v>20595705.51799999</v>
      </c>
      <c r="G25" s="5"/>
      <c r="H25" s="5"/>
      <c r="I25" s="51" t="s">
        <v>37</v>
      </c>
      <c r="J25" s="52" t="s">
        <v>56</v>
      </c>
      <c r="K25" s="16">
        <f t="shared" si="4"/>
        <v>357149662.7089999</v>
      </c>
      <c r="L25" s="3">
        <v>341497139.0809999</v>
      </c>
      <c r="M25" s="24">
        <v>15652523.627999987</v>
      </c>
      <c r="P25" s="51" t="s">
        <v>37</v>
      </c>
      <c r="Q25" s="52" t="s">
        <v>99</v>
      </c>
      <c r="R25" s="3">
        <f t="shared" si="0"/>
        <v>125.47424980000102</v>
      </c>
      <c r="S25" s="3">
        <f t="shared" si="1"/>
        <v>120.53106791000098</v>
      </c>
      <c r="T25" s="24">
        <f t="shared" si="2"/>
        <v>4.943181890000004</v>
      </c>
    </row>
    <row r="26" spans="2:20" ht="15" customHeight="1">
      <c r="B26" s="21" t="s">
        <v>38</v>
      </c>
      <c r="C26" s="18" t="s">
        <v>57</v>
      </c>
      <c r="D26" s="16">
        <f t="shared" si="3"/>
        <v>160683394.46000016</v>
      </c>
      <c r="E26" s="3">
        <v>136880606.34000015</v>
      </c>
      <c r="F26" s="24">
        <v>23802788.120000005</v>
      </c>
      <c r="G26" s="5"/>
      <c r="H26" s="5"/>
      <c r="I26" s="51" t="s">
        <v>38</v>
      </c>
      <c r="J26" s="52" t="s">
        <v>57</v>
      </c>
      <c r="K26" s="16">
        <f t="shared" si="4"/>
        <v>146352752.79999998</v>
      </c>
      <c r="L26" s="3">
        <v>126653468.20999996</v>
      </c>
      <c r="M26" s="24">
        <v>19699284.590000026</v>
      </c>
      <c r="P26" s="51" t="s">
        <v>38</v>
      </c>
      <c r="Q26" s="52" t="s">
        <v>100</v>
      </c>
      <c r="R26" s="3">
        <f t="shared" si="0"/>
        <v>14.330641660000175</v>
      </c>
      <c r="S26" s="3">
        <f t="shared" si="1"/>
        <v>10.227138130000188</v>
      </c>
      <c r="T26" s="24">
        <f t="shared" si="2"/>
        <v>4.103503529999979</v>
      </c>
    </row>
    <row r="27" spans="2:20" ht="27" customHeight="1">
      <c r="B27" s="22" t="s">
        <v>39</v>
      </c>
      <c r="C27" s="19" t="s">
        <v>58</v>
      </c>
      <c r="D27" s="12">
        <f t="shared" si="3"/>
        <v>294213836.17799956</v>
      </c>
      <c r="E27" s="4">
        <v>195198437.32300025</v>
      </c>
      <c r="F27" s="25">
        <v>99015398.85499932</v>
      </c>
      <c r="G27" s="5"/>
      <c r="H27" s="5"/>
      <c r="I27" s="53" t="s">
        <v>39</v>
      </c>
      <c r="J27" s="54" t="s">
        <v>58</v>
      </c>
      <c r="K27" s="12">
        <f t="shared" si="4"/>
        <v>230803917.6659994</v>
      </c>
      <c r="L27" s="4">
        <v>164049276.8359992</v>
      </c>
      <c r="M27" s="25">
        <v>66754640.83000023</v>
      </c>
      <c r="P27" s="53" t="s">
        <v>39</v>
      </c>
      <c r="Q27" s="54" t="s">
        <v>101</v>
      </c>
      <c r="R27" s="12">
        <f t="shared" si="0"/>
        <v>63.40991851200015</v>
      </c>
      <c r="S27" s="4">
        <f t="shared" si="1"/>
        <v>31.149160487001062</v>
      </c>
      <c r="T27" s="25">
        <f t="shared" si="2"/>
        <v>32.26075802499909</v>
      </c>
    </row>
    <row r="28" spans="2:20" ht="6" customHeight="1">
      <c r="B28" s="5"/>
      <c r="C28" s="13"/>
      <c r="D28" s="3"/>
      <c r="E28" s="3"/>
      <c r="F28" s="3"/>
      <c r="G28" s="5"/>
      <c r="H28" s="5"/>
      <c r="I28" s="5"/>
      <c r="J28" s="13"/>
      <c r="K28" s="3"/>
      <c r="L28" s="3"/>
      <c r="M28" s="3"/>
      <c r="P28" s="5"/>
      <c r="Q28" s="13"/>
      <c r="R28" s="3"/>
      <c r="S28" s="3"/>
      <c r="T28" s="3"/>
    </row>
    <row r="29" spans="2:16" ht="12" customHeight="1">
      <c r="B29" s="5"/>
      <c r="C29" s="13"/>
      <c r="D29" s="3"/>
      <c r="E29" s="3"/>
      <c r="F29" s="3"/>
      <c r="I29" s="23" t="s">
        <v>41</v>
      </c>
      <c r="P29" s="39" t="s">
        <v>72</v>
      </c>
    </row>
    <row r="30" spans="2:16" ht="12" customHeight="1">
      <c r="B30" s="23" t="s">
        <v>41</v>
      </c>
      <c r="I30" s="23" t="s">
        <v>59</v>
      </c>
      <c r="P30" s="40" t="s">
        <v>41</v>
      </c>
    </row>
    <row r="31" spans="2:16" ht="15">
      <c r="B31" s="23" t="s">
        <v>59</v>
      </c>
      <c r="P31" s="40" t="s">
        <v>69</v>
      </c>
    </row>
    <row r="33" ht="15">
      <c r="P33" s="40"/>
    </row>
    <row r="34" ht="15">
      <c r="P34" s="40"/>
    </row>
  </sheetData>
  <sheetProtection/>
  <mergeCells count="6">
    <mergeCell ref="R5:T5"/>
    <mergeCell ref="D5:F5"/>
    <mergeCell ref="P5:Q7"/>
    <mergeCell ref="B5:C7"/>
    <mergeCell ref="I5:J7"/>
    <mergeCell ref="K5:M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MS,標準"V-8-1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N34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6" width="10.7109375" style="1" customWidth="1"/>
    <col min="7" max="7" width="2.7109375" style="1" customWidth="1"/>
    <col min="8" max="8" width="9.140625" style="1" customWidth="1"/>
    <col min="9" max="9" width="1.28515625" style="1" customWidth="1"/>
    <col min="10" max="10" width="9.7109375" style="1" customWidth="1"/>
    <col min="11" max="11" width="33.140625" style="1" customWidth="1"/>
    <col min="12" max="12" width="14.7109375" style="1" customWidth="1"/>
    <col min="13" max="13" width="13.140625" style="1" customWidth="1"/>
    <col min="14" max="14" width="14.7109375" style="1" customWidth="1"/>
    <col min="15" max="15" width="13.57421875" style="1" customWidth="1"/>
    <col min="16" max="16384" width="9.140625" style="1" customWidth="1"/>
  </cols>
  <sheetData>
    <row r="1" spans="2:14" ht="1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</row>
    <row r="2" spans="2:14" ht="15" customHeight="1">
      <c r="B2" s="5" t="s">
        <v>150</v>
      </c>
      <c r="C2" s="6"/>
      <c r="D2" s="6"/>
      <c r="E2" s="6"/>
      <c r="F2" s="6"/>
      <c r="G2" s="5"/>
      <c r="J2" s="5" t="s">
        <v>131</v>
      </c>
      <c r="K2" s="6"/>
      <c r="L2" s="6"/>
      <c r="M2" s="6"/>
      <c r="N2" s="6"/>
    </row>
    <row r="3" spans="2:14" ht="15" customHeight="1">
      <c r="B3" s="5" t="s">
        <v>151</v>
      </c>
      <c r="C3" s="6"/>
      <c r="D3" s="6"/>
      <c r="E3" s="6"/>
      <c r="F3" s="6"/>
      <c r="G3" s="5"/>
      <c r="J3" s="5" t="s">
        <v>152</v>
      </c>
      <c r="K3" s="6"/>
      <c r="L3" s="6"/>
      <c r="M3" s="6"/>
      <c r="N3" s="6"/>
    </row>
    <row r="4" spans="2:14" ht="15" customHeight="1">
      <c r="B4" s="5"/>
      <c r="C4" s="6"/>
      <c r="D4" s="6"/>
      <c r="E4" s="6"/>
      <c r="F4" s="6"/>
      <c r="G4" s="5"/>
      <c r="J4" s="5"/>
      <c r="K4" s="6"/>
      <c r="L4" s="6"/>
      <c r="M4" s="6"/>
      <c r="N4" s="6"/>
    </row>
    <row r="5" spans="2:14" ht="15" customHeight="1">
      <c r="B5" s="69" t="s">
        <v>40</v>
      </c>
      <c r="C5" s="70"/>
      <c r="D5" s="66" t="s">
        <v>80</v>
      </c>
      <c r="E5" s="67"/>
      <c r="F5" s="68"/>
      <c r="G5" s="5"/>
      <c r="J5" s="69" t="s">
        <v>40</v>
      </c>
      <c r="K5" s="70"/>
      <c r="L5" s="66" t="s">
        <v>3</v>
      </c>
      <c r="M5" s="67"/>
      <c r="N5" s="68"/>
    </row>
    <row r="6" spans="2:14" ht="29.25" customHeight="1">
      <c r="B6" s="71"/>
      <c r="C6" s="72"/>
      <c r="D6" s="7" t="s">
        <v>81</v>
      </c>
      <c r="E6" s="8" t="s">
        <v>0</v>
      </c>
      <c r="F6" s="9" t="s">
        <v>1</v>
      </c>
      <c r="G6" s="5"/>
      <c r="J6" s="71"/>
      <c r="K6" s="72"/>
      <c r="L6" s="10" t="s">
        <v>4</v>
      </c>
      <c r="M6" s="8" t="s">
        <v>0</v>
      </c>
      <c r="N6" s="9" t="s">
        <v>1</v>
      </c>
    </row>
    <row r="7" spans="2:14" ht="15" customHeight="1">
      <c r="B7" s="73"/>
      <c r="C7" s="74"/>
      <c r="D7" s="14"/>
      <c r="E7" s="14" t="s">
        <v>83</v>
      </c>
      <c r="F7" s="15"/>
      <c r="G7" s="5"/>
      <c r="J7" s="73"/>
      <c r="K7" s="74"/>
      <c r="L7" s="11"/>
      <c r="M7" s="14" t="s">
        <v>2</v>
      </c>
      <c r="N7" s="15"/>
    </row>
    <row r="8" spans="2:14" ht="6.75" customHeight="1">
      <c r="B8" s="20"/>
      <c r="C8" s="17"/>
      <c r="D8" s="3"/>
      <c r="E8" s="3"/>
      <c r="F8" s="24"/>
      <c r="G8" s="5"/>
      <c r="J8" s="20"/>
      <c r="K8" s="17"/>
      <c r="L8" s="29"/>
      <c r="M8" s="29"/>
      <c r="N8" s="30"/>
    </row>
    <row r="9" spans="2:14" ht="15">
      <c r="B9" s="21" t="s">
        <v>22</v>
      </c>
      <c r="C9" s="18"/>
      <c r="D9" s="3">
        <v>1620.9206545851785</v>
      </c>
      <c r="E9" s="3">
        <v>818.167409867692</v>
      </c>
      <c r="F9" s="24">
        <v>802.753244717484</v>
      </c>
      <c r="G9" s="5"/>
      <c r="J9" s="21" t="s">
        <v>22</v>
      </c>
      <c r="K9" s="18"/>
      <c r="L9" s="35">
        <f>D9/$D$9*100</f>
        <v>100</v>
      </c>
      <c r="M9" s="26">
        <f>E9/$D$9*100</f>
        <v>50.47547562265318</v>
      </c>
      <c r="N9" s="27">
        <f>F9/$D$9*100</f>
        <v>49.52452437734667</v>
      </c>
    </row>
    <row r="10" spans="2:14" ht="6" customHeight="1">
      <c r="B10" s="21"/>
      <c r="C10" s="18"/>
      <c r="D10" s="3"/>
      <c r="E10" s="3"/>
      <c r="F10" s="24"/>
      <c r="G10" s="5"/>
      <c r="J10" s="21"/>
      <c r="K10" s="18"/>
      <c r="L10" s="26"/>
      <c r="M10" s="26"/>
      <c r="N10" s="27"/>
    </row>
    <row r="11" spans="2:14" ht="21" customHeight="1">
      <c r="B11" s="21" t="s">
        <v>23</v>
      </c>
      <c r="C11" s="18" t="s">
        <v>5</v>
      </c>
      <c r="D11" s="3">
        <v>11.966184389999986</v>
      </c>
      <c r="E11" s="3">
        <v>13.222304699999988</v>
      </c>
      <c r="F11" s="24">
        <v>-1.2561203100000002</v>
      </c>
      <c r="G11" s="5"/>
      <c r="J11" s="21" t="s">
        <v>23</v>
      </c>
      <c r="K11" s="18" t="s">
        <v>5</v>
      </c>
      <c r="L11" s="35">
        <f aca="true" t="shared" si="0" ref="L11:L27">D11/$D$9*100</f>
        <v>0.7382338152179533</v>
      </c>
      <c r="M11" s="26">
        <f aca="true" t="shared" si="1" ref="M11:M27">E11/$D$9*100</f>
        <v>0.8157280655655414</v>
      </c>
      <c r="N11" s="27">
        <f aca="true" t="shared" si="2" ref="N11:N27">F11/$D$9*100</f>
        <v>-0.077494250347588</v>
      </c>
    </row>
    <row r="12" spans="2:14" ht="20.25" customHeight="1">
      <c r="B12" s="21" t="s">
        <v>24</v>
      </c>
      <c r="C12" s="18" t="s">
        <v>6</v>
      </c>
      <c r="D12" s="3">
        <v>143.6957889661927</v>
      </c>
      <c r="E12" s="3">
        <v>142.5185710676949</v>
      </c>
      <c r="F12" s="24">
        <v>1.1772178984979391</v>
      </c>
      <c r="G12" s="5"/>
      <c r="J12" s="21" t="s">
        <v>24</v>
      </c>
      <c r="K12" s="18" t="s">
        <v>6</v>
      </c>
      <c r="L12" s="35">
        <f t="shared" si="0"/>
        <v>8.86507236240795</v>
      </c>
      <c r="M12" s="26">
        <f t="shared" si="1"/>
        <v>8.792445864919147</v>
      </c>
      <c r="N12" s="27">
        <f t="shared" si="2"/>
        <v>0.07262649748881196</v>
      </c>
    </row>
    <row r="13" spans="2:14" ht="39.75" customHeight="1">
      <c r="B13" s="21" t="s">
        <v>25</v>
      </c>
      <c r="C13" s="18" t="s">
        <v>7</v>
      </c>
      <c r="D13" s="3">
        <v>84.26050774000025</v>
      </c>
      <c r="E13" s="3">
        <v>35.505828774999586</v>
      </c>
      <c r="F13" s="24">
        <v>48.75467896500063</v>
      </c>
      <c r="G13" s="5"/>
      <c r="J13" s="21" t="s">
        <v>25</v>
      </c>
      <c r="K13" s="18" t="s">
        <v>7</v>
      </c>
      <c r="L13" s="35">
        <f t="shared" si="0"/>
        <v>5.198311681799376</v>
      </c>
      <c r="M13" s="26">
        <f t="shared" si="1"/>
        <v>2.190472968221022</v>
      </c>
      <c r="N13" s="27">
        <f t="shared" si="2"/>
        <v>3.007838713578352</v>
      </c>
    </row>
    <row r="14" spans="2:14" ht="44.25" customHeight="1">
      <c r="B14" s="21" t="s">
        <v>26</v>
      </c>
      <c r="C14" s="18" t="s">
        <v>8</v>
      </c>
      <c r="D14" s="3">
        <v>9.67196994999998</v>
      </c>
      <c r="E14" s="3">
        <v>9.25625283999998</v>
      </c>
      <c r="F14" s="24">
        <v>0.4157171099999999</v>
      </c>
      <c r="G14" s="5"/>
      <c r="J14" s="21" t="s">
        <v>26</v>
      </c>
      <c r="K14" s="18" t="s">
        <v>8</v>
      </c>
      <c r="L14" s="35">
        <f t="shared" si="0"/>
        <v>0.5966960765562707</v>
      </c>
      <c r="M14" s="26">
        <f t="shared" si="1"/>
        <v>0.571049101867902</v>
      </c>
      <c r="N14" s="27">
        <f t="shared" si="2"/>
        <v>0.025646974688368636</v>
      </c>
    </row>
    <row r="15" spans="2:14" ht="17.25" customHeight="1">
      <c r="B15" s="21" t="s">
        <v>27</v>
      </c>
      <c r="C15" s="18" t="s">
        <v>9</v>
      </c>
      <c r="D15" s="3">
        <v>-0.833174509999983</v>
      </c>
      <c r="E15" s="3">
        <v>-1.118659519999981</v>
      </c>
      <c r="F15" s="24">
        <v>0.28548501000000165</v>
      </c>
      <c r="G15" s="5"/>
      <c r="J15" s="21" t="s">
        <v>27</v>
      </c>
      <c r="K15" s="18" t="s">
        <v>9</v>
      </c>
      <c r="L15" s="35">
        <f t="shared" si="0"/>
        <v>-0.05140131366968154</v>
      </c>
      <c r="M15" s="26">
        <f t="shared" si="1"/>
        <v>-0.06901383586146388</v>
      </c>
      <c r="N15" s="27">
        <f t="shared" si="2"/>
        <v>0.017612522191782557</v>
      </c>
    </row>
    <row r="16" spans="2:14" ht="46.5" customHeight="1">
      <c r="B16" s="21" t="s">
        <v>28</v>
      </c>
      <c r="C16" s="18" t="s">
        <v>10</v>
      </c>
      <c r="D16" s="3">
        <v>806.9190710699806</v>
      </c>
      <c r="E16" s="3">
        <v>240.96314919900013</v>
      </c>
      <c r="F16" s="24">
        <v>565.9559218709812</v>
      </c>
      <c r="G16" s="5"/>
      <c r="J16" s="21" t="s">
        <v>28</v>
      </c>
      <c r="K16" s="18" t="s">
        <v>10</v>
      </c>
      <c r="L16" s="35">
        <f t="shared" si="0"/>
        <v>49.78152809561707</v>
      </c>
      <c r="M16" s="26">
        <f t="shared" si="1"/>
        <v>14.86582014470454</v>
      </c>
      <c r="N16" s="27">
        <f t="shared" si="2"/>
        <v>34.91570795091257</v>
      </c>
    </row>
    <row r="17" spans="2:14" ht="20.25" customHeight="1">
      <c r="B17" s="21" t="s">
        <v>29</v>
      </c>
      <c r="C17" s="18" t="s">
        <v>11</v>
      </c>
      <c r="D17" s="3">
        <v>19.018504050000132</v>
      </c>
      <c r="E17" s="3">
        <v>16.765427920000135</v>
      </c>
      <c r="F17" s="24">
        <v>2.2530761299999953</v>
      </c>
      <c r="G17" s="5"/>
      <c r="J17" s="21" t="s">
        <v>29</v>
      </c>
      <c r="K17" s="18" t="s">
        <v>11</v>
      </c>
      <c r="L17" s="35">
        <f t="shared" si="0"/>
        <v>1.1733149303885757</v>
      </c>
      <c r="M17" s="26">
        <f t="shared" si="1"/>
        <v>1.0343151512429027</v>
      </c>
      <c r="N17" s="27">
        <f t="shared" si="2"/>
        <v>0.138999779145673</v>
      </c>
    </row>
    <row r="18" spans="2:14" ht="40.5" customHeight="1">
      <c r="B18" s="21" t="s">
        <v>30</v>
      </c>
      <c r="C18" s="18" t="s">
        <v>12</v>
      </c>
      <c r="D18" s="3">
        <v>240.17617256500353</v>
      </c>
      <c r="E18" s="3">
        <v>131.25726749999959</v>
      </c>
      <c r="F18" s="24">
        <v>108.918905065004</v>
      </c>
      <c r="G18" s="5"/>
      <c r="J18" s="21" t="s">
        <v>30</v>
      </c>
      <c r="K18" s="18" t="s">
        <v>12</v>
      </c>
      <c r="L18" s="35">
        <f t="shared" si="0"/>
        <v>14.817268932048297</v>
      </c>
      <c r="M18" s="26">
        <f t="shared" si="1"/>
        <v>8.097698497992832</v>
      </c>
      <c r="N18" s="27">
        <f t="shared" si="2"/>
        <v>6.719570434055468</v>
      </c>
    </row>
    <row r="19" spans="2:14" ht="21.75" customHeight="1">
      <c r="B19" s="21" t="s">
        <v>31</v>
      </c>
      <c r="C19" s="18" t="s">
        <v>13</v>
      </c>
      <c r="D19" s="3">
        <v>-17.328506270001053</v>
      </c>
      <c r="E19" s="3">
        <v>-31.518487100001035</v>
      </c>
      <c r="F19" s="24">
        <v>14.18998082999999</v>
      </c>
      <c r="G19" s="5"/>
      <c r="J19" s="21" t="s">
        <v>31</v>
      </c>
      <c r="K19" s="18" t="s">
        <v>13</v>
      </c>
      <c r="L19" s="35">
        <f t="shared" si="0"/>
        <v>-1.0690533321901385</v>
      </c>
      <c r="M19" s="26">
        <f t="shared" si="1"/>
        <v>-1.9444805648470904</v>
      </c>
      <c r="N19" s="27">
        <f t="shared" si="2"/>
        <v>0.8754272326569527</v>
      </c>
    </row>
    <row r="20" spans="2:14" ht="24" customHeight="1">
      <c r="B20" s="21" t="s">
        <v>32</v>
      </c>
      <c r="C20" s="18" t="s">
        <v>14</v>
      </c>
      <c r="D20" s="3">
        <v>64.54938931000018</v>
      </c>
      <c r="E20" s="3">
        <v>57.70494967999947</v>
      </c>
      <c r="F20" s="24">
        <v>6.844439630000651</v>
      </c>
      <c r="G20" s="5"/>
      <c r="J20" s="21" t="s">
        <v>32</v>
      </c>
      <c r="K20" s="18" t="s">
        <v>14</v>
      </c>
      <c r="L20" s="35">
        <f t="shared" si="0"/>
        <v>3.9822670608463238</v>
      </c>
      <c r="M20" s="26">
        <f t="shared" si="1"/>
        <v>3.560010757884208</v>
      </c>
      <c r="N20" s="27">
        <f t="shared" si="2"/>
        <v>0.4222563029621127</v>
      </c>
    </row>
    <row r="21" spans="2:14" ht="24.75" customHeight="1">
      <c r="B21" s="21" t="s">
        <v>33</v>
      </c>
      <c r="C21" s="18" t="s">
        <v>15</v>
      </c>
      <c r="D21" s="3">
        <v>-0.5005030299999975</v>
      </c>
      <c r="E21" s="3">
        <v>0.6923390800000019</v>
      </c>
      <c r="F21" s="24">
        <v>-1.1928421099999975</v>
      </c>
      <c r="G21" s="5"/>
      <c r="J21" s="21" t="s">
        <v>33</v>
      </c>
      <c r="K21" s="18" t="s">
        <v>15</v>
      </c>
      <c r="L21" s="35">
        <f t="shared" si="0"/>
        <v>-0.030877700804428632</v>
      </c>
      <c r="M21" s="26">
        <f t="shared" si="1"/>
        <v>0.04271270638951685</v>
      </c>
      <c r="N21" s="27">
        <f t="shared" si="2"/>
        <v>-0.07359040719394537</v>
      </c>
    </row>
    <row r="22" spans="2:14" ht="33.75" customHeight="1">
      <c r="B22" s="21" t="s">
        <v>34</v>
      </c>
      <c r="C22" s="18" t="s">
        <v>16</v>
      </c>
      <c r="D22" s="3">
        <v>4.353322530000016</v>
      </c>
      <c r="E22" s="3">
        <v>3.1096663500000163</v>
      </c>
      <c r="F22" s="24">
        <v>1.2436561800000006</v>
      </c>
      <c r="G22" s="5"/>
      <c r="J22" s="21" t="s">
        <v>34</v>
      </c>
      <c r="K22" s="18" t="s">
        <v>16</v>
      </c>
      <c r="L22" s="35">
        <f t="shared" si="0"/>
        <v>0.2685709826502338</v>
      </c>
      <c r="M22" s="26">
        <f t="shared" si="1"/>
        <v>0.19184568604290095</v>
      </c>
      <c r="N22" s="27">
        <f t="shared" si="2"/>
        <v>0.07672529660733292</v>
      </c>
    </row>
    <row r="23" spans="2:14" ht="36.75" customHeight="1">
      <c r="B23" s="21" t="s">
        <v>35</v>
      </c>
      <c r="C23" s="18" t="s">
        <v>17</v>
      </c>
      <c r="D23" s="3">
        <v>29.381217451999888</v>
      </c>
      <c r="E23" s="3">
        <v>19.454487484999923</v>
      </c>
      <c r="F23" s="24">
        <v>9.92672996699997</v>
      </c>
      <c r="G23" s="5"/>
      <c r="J23" s="21" t="s">
        <v>35</v>
      </c>
      <c r="K23" s="18" t="s">
        <v>17</v>
      </c>
      <c r="L23" s="35">
        <f t="shared" si="0"/>
        <v>1.8126252737225468</v>
      </c>
      <c r="M23" s="26">
        <f t="shared" si="1"/>
        <v>1.2002122022424757</v>
      </c>
      <c r="N23" s="27">
        <f t="shared" si="2"/>
        <v>0.6124130714800714</v>
      </c>
    </row>
    <row r="24" spans="2:14" ht="15">
      <c r="B24" s="21" t="s">
        <v>36</v>
      </c>
      <c r="C24" s="18" t="s">
        <v>18</v>
      </c>
      <c r="D24" s="3">
        <v>22.375900399999768</v>
      </c>
      <c r="E24" s="3">
        <v>18.446945363999784</v>
      </c>
      <c r="F24" s="24">
        <v>3.928955035999987</v>
      </c>
      <c r="G24" s="5"/>
      <c r="J24" s="21" t="s">
        <v>36</v>
      </c>
      <c r="K24" s="18" t="s">
        <v>18</v>
      </c>
      <c r="L24" s="35">
        <f t="shared" si="0"/>
        <v>1.3804439061655456</v>
      </c>
      <c r="M24" s="26">
        <f t="shared" si="1"/>
        <v>1.138053569236594</v>
      </c>
      <c r="N24" s="27">
        <f t="shared" si="2"/>
        <v>0.24239033692895193</v>
      </c>
    </row>
    <row r="25" spans="2:14" ht="35.25" customHeight="1">
      <c r="B25" s="21" t="s">
        <v>37</v>
      </c>
      <c r="C25" s="18" t="s">
        <v>19</v>
      </c>
      <c r="D25" s="3">
        <v>125.47424980000102</v>
      </c>
      <c r="E25" s="3">
        <v>120.53106791000098</v>
      </c>
      <c r="F25" s="24">
        <v>4.943181890000004</v>
      </c>
      <c r="G25" s="5"/>
      <c r="J25" s="21" t="s">
        <v>37</v>
      </c>
      <c r="K25" s="18" t="s">
        <v>19</v>
      </c>
      <c r="L25" s="35">
        <f t="shared" si="0"/>
        <v>7.7409248531114585</v>
      </c>
      <c r="M25" s="26">
        <f t="shared" si="1"/>
        <v>7.4359634797082</v>
      </c>
      <c r="N25" s="27">
        <f t="shared" si="2"/>
        <v>0.30496137340325585</v>
      </c>
    </row>
    <row r="26" spans="2:14" ht="15" customHeight="1">
      <c r="B26" s="21" t="s">
        <v>38</v>
      </c>
      <c r="C26" s="18" t="s">
        <v>20</v>
      </c>
      <c r="D26" s="3">
        <v>14.330641660000175</v>
      </c>
      <c r="E26" s="3">
        <v>10.227138130000188</v>
      </c>
      <c r="F26" s="24">
        <v>4.103503529999979</v>
      </c>
      <c r="G26" s="5"/>
      <c r="J26" s="21" t="s">
        <v>38</v>
      </c>
      <c r="K26" s="18" t="s">
        <v>20</v>
      </c>
      <c r="L26" s="35">
        <f t="shared" si="0"/>
        <v>0.8841050682809415</v>
      </c>
      <c r="M26" s="26">
        <f t="shared" si="1"/>
        <v>0.6309462527403903</v>
      </c>
      <c r="N26" s="27">
        <f t="shared" si="2"/>
        <v>0.2531588155405507</v>
      </c>
    </row>
    <row r="27" spans="2:14" ht="27" customHeight="1">
      <c r="B27" s="22" t="s">
        <v>39</v>
      </c>
      <c r="C27" s="19" t="s">
        <v>21</v>
      </c>
      <c r="D27" s="12">
        <v>63.40991851200015</v>
      </c>
      <c r="E27" s="4">
        <v>31.149160487001062</v>
      </c>
      <c r="F27" s="25">
        <v>32.26075802499909</v>
      </c>
      <c r="G27" s="5"/>
      <c r="J27" s="22" t="s">
        <v>39</v>
      </c>
      <c r="K27" s="19" t="s">
        <v>21</v>
      </c>
      <c r="L27" s="37">
        <f t="shared" si="0"/>
        <v>3.911969307851644</v>
      </c>
      <c r="M27" s="28">
        <f t="shared" si="1"/>
        <v>1.9216955746037223</v>
      </c>
      <c r="N27" s="31">
        <f t="shared" si="2"/>
        <v>1.9902737332479226</v>
      </c>
    </row>
    <row r="28" spans="2:14" ht="5.25" customHeight="1">
      <c r="B28" s="5"/>
      <c r="C28" s="13"/>
      <c r="D28" s="3"/>
      <c r="E28" s="3"/>
      <c r="F28" s="3"/>
      <c r="G28" s="5"/>
      <c r="J28" s="5"/>
      <c r="K28" s="13"/>
      <c r="L28" s="2"/>
      <c r="M28" s="2"/>
      <c r="N28" s="2"/>
    </row>
    <row r="29" spans="2:10" ht="12" customHeight="1">
      <c r="B29" s="39" t="s">
        <v>42</v>
      </c>
      <c r="J29" s="39" t="s">
        <v>42</v>
      </c>
    </row>
    <row r="30" spans="2:10" ht="3" customHeight="1">
      <c r="B30" s="39"/>
      <c r="J30" s="39"/>
    </row>
    <row r="31" spans="2:10" ht="12" customHeight="1">
      <c r="B31" s="40" t="s">
        <v>41</v>
      </c>
      <c r="J31" s="40" t="s">
        <v>41</v>
      </c>
    </row>
    <row r="32" spans="2:10" ht="12" customHeight="1">
      <c r="B32" s="41" t="s">
        <v>69</v>
      </c>
      <c r="J32" s="40" t="s">
        <v>69</v>
      </c>
    </row>
    <row r="33" ht="15">
      <c r="B33" s="40"/>
    </row>
    <row r="34" ht="15">
      <c r="B34" s="40"/>
    </row>
  </sheetData>
  <sheetProtection/>
  <mergeCells count="4">
    <mergeCell ref="B5:C7"/>
    <mergeCell ref="D5:F5"/>
    <mergeCell ref="J5:K7"/>
    <mergeCell ref="L5:N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&amp;CV-8-2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H44"/>
  <sheetViews>
    <sheetView showGridLines="0" workbookViewId="0" topLeftCell="AC1">
      <selection activeCell="AC1" sqref="AC1"/>
    </sheetView>
  </sheetViews>
  <sheetFormatPr defaultColWidth="9.140625" defaultRowHeight="12.75"/>
  <cols>
    <col min="1" max="1" width="1.7109375" style="1" customWidth="1"/>
    <col min="2" max="2" width="9.57421875" style="1" customWidth="1"/>
    <col min="3" max="3" width="28.8515625" style="1" customWidth="1"/>
    <col min="4" max="4" width="17.8515625" style="1" customWidth="1"/>
    <col min="5" max="5" width="15.8515625" style="1" customWidth="1"/>
    <col min="6" max="6" width="14.7109375" style="1" customWidth="1"/>
    <col min="7" max="7" width="2.7109375" style="1" customWidth="1"/>
    <col min="8" max="8" width="9.140625" style="1" customWidth="1"/>
    <col min="9" max="9" width="1.7109375" style="1" customWidth="1"/>
    <col min="10" max="10" width="9.57421875" style="1" customWidth="1"/>
    <col min="11" max="11" width="28.8515625" style="1" customWidth="1"/>
    <col min="12" max="12" width="16.7109375" style="1" customWidth="1"/>
    <col min="13" max="13" width="16.140625" style="1" customWidth="1"/>
    <col min="14" max="14" width="15.57421875" style="1" customWidth="1"/>
    <col min="15" max="15" width="2.7109375" style="1" customWidth="1"/>
    <col min="16" max="16" width="8.421875" style="1" customWidth="1"/>
    <col min="17" max="17" width="2.00390625" style="1" customWidth="1"/>
    <col min="18" max="18" width="9.57421875" style="1" customWidth="1"/>
    <col min="19" max="19" width="28.8515625" style="1" customWidth="1"/>
    <col min="20" max="20" width="14.7109375" style="1" customWidth="1"/>
    <col min="21" max="21" width="13.7109375" style="1" customWidth="1"/>
    <col min="22" max="22" width="13.00390625" style="1" customWidth="1"/>
    <col min="23" max="23" width="3.00390625" style="1" customWidth="1"/>
    <col min="24" max="24" width="8.421875" style="1" customWidth="1"/>
    <col min="25" max="25" width="31.421875" style="1" customWidth="1"/>
    <col min="26" max="26" width="13.8515625" style="1" customWidth="1"/>
    <col min="27" max="27" width="12.7109375" style="1" customWidth="1"/>
    <col min="28" max="28" width="16.57421875" style="1" customWidth="1"/>
    <col min="29" max="29" width="1.7109375" style="1" customWidth="1"/>
    <col min="30" max="30" width="9.00390625" style="1" customWidth="1"/>
    <col min="31" max="31" width="38.140625" style="1" customWidth="1"/>
    <col min="32" max="32" width="14.57421875" style="1" customWidth="1"/>
    <col min="33" max="33" width="13.57421875" style="1" customWidth="1"/>
    <col min="34" max="34" width="13.421875" style="1" customWidth="1"/>
    <col min="35" max="16384" width="9.140625" style="1" customWidth="1"/>
  </cols>
  <sheetData>
    <row r="1" spans="1:23" ht="8.25" customHeight="1">
      <c r="A1" s="5"/>
      <c r="B1" s="5"/>
      <c r="C1" s="5"/>
      <c r="D1" s="5"/>
      <c r="E1" s="5"/>
      <c r="F1" s="5"/>
      <c r="G1" s="5"/>
      <c r="I1" s="5"/>
      <c r="J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</row>
    <row r="2" spans="1:31" ht="15" customHeight="1">
      <c r="A2" s="5"/>
      <c r="B2" s="6" t="s">
        <v>132</v>
      </c>
      <c r="C2" s="6"/>
      <c r="D2" s="6"/>
      <c r="E2" s="6"/>
      <c r="F2" s="6"/>
      <c r="G2" s="5"/>
      <c r="I2" s="5"/>
      <c r="J2" s="6" t="s">
        <v>133</v>
      </c>
      <c r="K2" s="42"/>
      <c r="L2" s="6"/>
      <c r="M2" s="6"/>
      <c r="N2" s="6"/>
      <c r="O2" s="5"/>
      <c r="P2" s="5"/>
      <c r="R2" s="6" t="s">
        <v>134</v>
      </c>
      <c r="S2" s="6"/>
      <c r="T2" s="6"/>
      <c r="U2" s="6"/>
      <c r="V2" s="6"/>
      <c r="W2" s="5"/>
      <c r="X2" s="6" t="s">
        <v>135</v>
      </c>
      <c r="Y2" s="6"/>
      <c r="AD2" s="6" t="s">
        <v>136</v>
      </c>
      <c r="AE2" s="6"/>
    </row>
    <row r="3" spans="1:31" ht="15" customHeight="1">
      <c r="A3" s="5"/>
      <c r="B3" s="6" t="s">
        <v>71</v>
      </c>
      <c r="C3" s="6"/>
      <c r="D3" s="6"/>
      <c r="E3" s="6"/>
      <c r="F3" s="6"/>
      <c r="G3" s="5"/>
      <c r="I3" s="5"/>
      <c r="J3" s="42" t="s">
        <v>71</v>
      </c>
      <c r="K3" s="6"/>
      <c r="L3" s="6"/>
      <c r="M3" s="6"/>
      <c r="N3" s="6"/>
      <c r="O3" s="5"/>
      <c r="P3" s="5"/>
      <c r="R3" s="6" t="s">
        <v>102</v>
      </c>
      <c r="S3" s="6"/>
      <c r="T3" s="6"/>
      <c r="U3" s="6"/>
      <c r="V3" s="6"/>
      <c r="W3" s="5"/>
      <c r="X3" s="6" t="s">
        <v>116</v>
      </c>
      <c r="Y3" s="6"/>
      <c r="AD3" s="6" t="s">
        <v>149</v>
      </c>
      <c r="AE3" s="6"/>
    </row>
    <row r="4" spans="1:23" ht="15" customHeight="1">
      <c r="A4" s="5"/>
      <c r="B4" s="5"/>
      <c r="C4" s="6"/>
      <c r="D4" s="6"/>
      <c r="E4" s="6"/>
      <c r="F4" s="6"/>
      <c r="G4" s="5"/>
      <c r="I4" s="5"/>
      <c r="J4" s="5"/>
      <c r="K4" s="6"/>
      <c r="L4" s="6"/>
      <c r="M4" s="6"/>
      <c r="N4" s="6"/>
      <c r="O4" s="5"/>
      <c r="P4" s="5"/>
      <c r="R4" s="5"/>
      <c r="S4" s="6"/>
      <c r="T4" s="6"/>
      <c r="U4" s="6"/>
      <c r="V4" s="6"/>
      <c r="W4" s="5"/>
    </row>
    <row r="5" spans="1:34" ht="19.5" customHeight="1">
      <c r="A5" s="5"/>
      <c r="B5" s="69" t="s">
        <v>79</v>
      </c>
      <c r="C5" s="70"/>
      <c r="D5" s="66" t="s">
        <v>80</v>
      </c>
      <c r="E5" s="67"/>
      <c r="F5" s="68"/>
      <c r="G5" s="5"/>
      <c r="I5" s="5"/>
      <c r="J5" s="69" t="s">
        <v>79</v>
      </c>
      <c r="K5" s="70"/>
      <c r="L5" s="66" t="s">
        <v>80</v>
      </c>
      <c r="M5" s="67"/>
      <c r="N5" s="68"/>
      <c r="O5" s="5"/>
      <c r="P5" s="5"/>
      <c r="R5" s="69" t="s">
        <v>79</v>
      </c>
      <c r="S5" s="70"/>
      <c r="T5" s="66" t="s">
        <v>80</v>
      </c>
      <c r="U5" s="67"/>
      <c r="V5" s="68"/>
      <c r="W5" s="5"/>
      <c r="X5" s="69" t="s">
        <v>79</v>
      </c>
      <c r="Y5" s="70"/>
      <c r="Z5" s="66" t="s">
        <v>80</v>
      </c>
      <c r="AA5" s="67"/>
      <c r="AB5" s="68"/>
      <c r="AD5" s="69" t="s">
        <v>79</v>
      </c>
      <c r="AE5" s="70"/>
      <c r="AF5" s="66" t="s">
        <v>80</v>
      </c>
      <c r="AG5" s="67"/>
      <c r="AH5" s="68"/>
    </row>
    <row r="6" spans="1:34" ht="29.25" customHeight="1">
      <c r="A6" s="5"/>
      <c r="B6" s="71"/>
      <c r="C6" s="72"/>
      <c r="D6" s="10" t="s">
        <v>81</v>
      </c>
      <c r="E6" s="8" t="s">
        <v>0</v>
      </c>
      <c r="F6" s="9" t="s">
        <v>1</v>
      </c>
      <c r="G6" s="5"/>
      <c r="I6" s="5"/>
      <c r="J6" s="71"/>
      <c r="K6" s="72"/>
      <c r="L6" s="10" t="s">
        <v>81</v>
      </c>
      <c r="M6" s="8" t="s">
        <v>0</v>
      </c>
      <c r="N6" s="9" t="s">
        <v>1</v>
      </c>
      <c r="O6" s="5"/>
      <c r="P6" s="5"/>
      <c r="R6" s="71"/>
      <c r="S6" s="72"/>
      <c r="T6" s="10" t="s">
        <v>81</v>
      </c>
      <c r="U6" s="8" t="s">
        <v>0</v>
      </c>
      <c r="V6" s="9" t="s">
        <v>1</v>
      </c>
      <c r="W6" s="5"/>
      <c r="X6" s="71"/>
      <c r="Y6" s="72"/>
      <c r="Z6" s="10" t="s">
        <v>81</v>
      </c>
      <c r="AA6" s="8" t="s">
        <v>0</v>
      </c>
      <c r="AB6" s="9" t="s">
        <v>1</v>
      </c>
      <c r="AD6" s="71"/>
      <c r="AE6" s="72"/>
      <c r="AF6" s="10" t="s">
        <v>81</v>
      </c>
      <c r="AG6" s="8" t="s">
        <v>0</v>
      </c>
      <c r="AH6" s="9" t="s">
        <v>1</v>
      </c>
    </row>
    <row r="7" spans="1:34" ht="15" customHeight="1">
      <c r="A7" s="5"/>
      <c r="B7" s="73"/>
      <c r="C7" s="74"/>
      <c r="D7" s="11"/>
      <c r="E7" s="14" t="s">
        <v>82</v>
      </c>
      <c r="F7" s="15"/>
      <c r="G7" s="5"/>
      <c r="I7" s="5"/>
      <c r="J7" s="73"/>
      <c r="K7" s="74"/>
      <c r="L7" s="11"/>
      <c r="M7" s="14" t="s">
        <v>82</v>
      </c>
      <c r="N7" s="15"/>
      <c r="O7" s="5"/>
      <c r="P7" s="5"/>
      <c r="R7" s="73"/>
      <c r="S7" s="74"/>
      <c r="T7" s="11"/>
      <c r="U7" s="14" t="s">
        <v>121</v>
      </c>
      <c r="V7" s="15"/>
      <c r="W7" s="5"/>
      <c r="X7" s="73"/>
      <c r="Y7" s="74"/>
      <c r="Z7" s="11"/>
      <c r="AA7" s="14" t="s">
        <v>122</v>
      </c>
      <c r="AB7" s="15"/>
      <c r="AD7" s="73"/>
      <c r="AE7" s="74"/>
      <c r="AF7" s="11"/>
      <c r="AG7" s="14" t="s">
        <v>103</v>
      </c>
      <c r="AH7" s="15"/>
    </row>
    <row r="8" spans="1:34" ht="6.75" customHeight="1">
      <c r="A8" s="5"/>
      <c r="B8" s="48"/>
      <c r="C8" s="49"/>
      <c r="D8" s="16"/>
      <c r="E8" s="3"/>
      <c r="F8" s="24"/>
      <c r="G8" s="5"/>
      <c r="I8" s="5"/>
      <c r="J8" s="48"/>
      <c r="K8" s="49"/>
      <c r="L8" s="16"/>
      <c r="M8" s="3"/>
      <c r="N8" s="24"/>
      <c r="O8" s="5"/>
      <c r="P8" s="5"/>
      <c r="R8" s="48"/>
      <c r="S8" s="49"/>
      <c r="T8" s="16"/>
      <c r="U8" s="3"/>
      <c r="V8" s="24"/>
      <c r="W8" s="5"/>
      <c r="X8" s="48"/>
      <c r="Y8" s="49"/>
      <c r="Z8" s="59"/>
      <c r="AA8" s="3"/>
      <c r="AB8" s="24"/>
      <c r="AD8" s="48"/>
      <c r="AE8" s="49"/>
      <c r="AF8" s="16"/>
      <c r="AG8" s="3"/>
      <c r="AH8" s="24"/>
    </row>
    <row r="9" spans="1:34" ht="15">
      <c r="A9" s="5"/>
      <c r="B9" s="51" t="s">
        <v>84</v>
      </c>
      <c r="C9" s="55"/>
      <c r="D9" s="16">
        <f>SUM(D11:D27)</f>
        <v>12312332089.754704</v>
      </c>
      <c r="E9" s="3">
        <f>SUM(E11:E27)</f>
        <v>7503779924.705703</v>
      </c>
      <c r="F9" s="24">
        <f>SUM(F11:F27)</f>
        <v>4808552165.049002</v>
      </c>
      <c r="G9" s="5"/>
      <c r="I9" s="5"/>
      <c r="J9" s="51" t="s">
        <v>84</v>
      </c>
      <c r="K9" s="55"/>
      <c r="L9" s="16">
        <f>SUM(L11:L27)</f>
        <v>10691411435.169525</v>
      </c>
      <c r="M9" s="3">
        <f>SUM(M11:M27)</f>
        <v>6685612514.838011</v>
      </c>
      <c r="N9" s="24">
        <f>SUM(N11:N27)</f>
        <v>4005798920.3315177</v>
      </c>
      <c r="O9" s="5"/>
      <c r="P9" s="5"/>
      <c r="R9" s="51" t="s">
        <v>84</v>
      </c>
      <c r="S9" s="55"/>
      <c r="T9" s="16">
        <f>D9-L9</f>
        <v>1620920654.5851784</v>
      </c>
      <c r="U9" s="3">
        <f>E9-M9</f>
        <v>818167409.867692</v>
      </c>
      <c r="V9" s="24">
        <f>F9-N9</f>
        <v>802753244.717484</v>
      </c>
      <c r="W9" s="5"/>
      <c r="X9" s="51" t="s">
        <v>84</v>
      </c>
      <c r="Y9" s="55"/>
      <c r="Z9" s="16">
        <f>SUM(Z11:Z27)</f>
        <v>454388</v>
      </c>
      <c r="AA9" s="3">
        <f>SUM(AA11:AA27)</f>
        <v>159716</v>
      </c>
      <c r="AB9" s="24">
        <f>SUM(AB11:AB27)</f>
        <v>294672</v>
      </c>
      <c r="AD9" s="51" t="s">
        <v>84</v>
      </c>
      <c r="AE9" s="55"/>
      <c r="AF9" s="16">
        <f>T9/Z9</f>
        <v>3567.261139346062</v>
      </c>
      <c r="AG9" s="3">
        <f>U9/AA9</f>
        <v>5122.638995890781</v>
      </c>
      <c r="AH9" s="24">
        <f>V9/AB9</f>
        <v>2724.226410101686</v>
      </c>
    </row>
    <row r="10" spans="1:34" ht="6" customHeight="1">
      <c r="A10" s="5"/>
      <c r="B10" s="51"/>
      <c r="C10" s="52"/>
      <c r="D10" s="16"/>
      <c r="E10" s="3"/>
      <c r="F10" s="24"/>
      <c r="G10" s="5"/>
      <c r="I10" s="5"/>
      <c r="J10" s="51"/>
      <c r="K10" s="52"/>
      <c r="L10" s="16"/>
      <c r="M10" s="3"/>
      <c r="N10" s="24"/>
      <c r="O10" s="5"/>
      <c r="P10" s="5"/>
      <c r="R10" s="51"/>
      <c r="S10" s="52"/>
      <c r="T10" s="16"/>
      <c r="U10" s="3"/>
      <c r="V10" s="24"/>
      <c r="W10" s="5"/>
      <c r="X10" s="51"/>
      <c r="Y10" s="52"/>
      <c r="Z10" s="16"/>
      <c r="AA10" s="3"/>
      <c r="AB10" s="24"/>
      <c r="AD10" s="51"/>
      <c r="AE10" s="52"/>
      <c r="AF10" s="16"/>
      <c r="AG10" s="3"/>
      <c r="AH10" s="24"/>
    </row>
    <row r="11" spans="1:34" ht="21.75" customHeight="1">
      <c r="A11" s="5"/>
      <c r="B11" s="51" t="s">
        <v>23</v>
      </c>
      <c r="C11" s="52" t="s">
        <v>85</v>
      </c>
      <c r="D11" s="16">
        <f>E11+F11</f>
        <v>55220776.959999986</v>
      </c>
      <c r="E11" s="3">
        <v>53625222.15999999</v>
      </c>
      <c r="F11" s="24">
        <v>1595554.7999999996</v>
      </c>
      <c r="G11" s="5"/>
      <c r="I11" s="5"/>
      <c r="J11" s="51" t="s">
        <v>23</v>
      </c>
      <c r="K11" s="52" t="s">
        <v>85</v>
      </c>
      <c r="L11" s="16">
        <f>M11+N11</f>
        <v>43254592.57</v>
      </c>
      <c r="M11" s="3">
        <v>40402917.46</v>
      </c>
      <c r="N11" s="24">
        <v>2851675.11</v>
      </c>
      <c r="O11" s="5"/>
      <c r="P11" s="5"/>
      <c r="R11" s="51" t="s">
        <v>23</v>
      </c>
      <c r="S11" s="52" t="s">
        <v>85</v>
      </c>
      <c r="T11" s="16">
        <f aca="true" t="shared" si="0" ref="T11:T27">D11-L11</f>
        <v>11966184.389999986</v>
      </c>
      <c r="U11" s="3">
        <f aca="true" t="shared" si="1" ref="U11:U27">E11-M11</f>
        <v>13222304.699999988</v>
      </c>
      <c r="V11" s="24">
        <f aca="true" t="shared" si="2" ref="V11:V27">F11-N11</f>
        <v>-1256120.3100000003</v>
      </c>
      <c r="W11" s="5"/>
      <c r="X11" s="51" t="s">
        <v>23</v>
      </c>
      <c r="Y11" s="52" t="s">
        <v>85</v>
      </c>
      <c r="Z11" s="16">
        <f>SUM(AA11:AB11)</f>
        <v>161</v>
      </c>
      <c r="AA11" s="3">
        <v>122</v>
      </c>
      <c r="AB11" s="24">
        <v>39</v>
      </c>
      <c r="AD11" s="51" t="s">
        <v>23</v>
      </c>
      <c r="AE11" s="52" t="s">
        <v>85</v>
      </c>
      <c r="AF11" s="16">
        <f aca="true" t="shared" si="3" ref="AF11:AF27">T11/Z11</f>
        <v>74324.12664596265</v>
      </c>
      <c r="AG11" s="3">
        <f aca="true" t="shared" si="4" ref="AG11:AG27">U11/AA11</f>
        <v>108379.54672131137</v>
      </c>
      <c r="AH11" s="24">
        <f aca="true" t="shared" si="5" ref="AH11:AH27">V11/AB11</f>
        <v>-32208.213076923083</v>
      </c>
    </row>
    <row r="12" spans="1:34" ht="20.25" customHeight="1">
      <c r="A12" s="5"/>
      <c r="B12" s="51" t="s">
        <v>24</v>
      </c>
      <c r="C12" s="52" t="s">
        <v>86</v>
      </c>
      <c r="D12" s="16">
        <f>E12+F12</f>
        <v>2819297793.4626856</v>
      </c>
      <c r="E12" s="3">
        <v>2130413610.710687</v>
      </c>
      <c r="F12" s="24">
        <v>688884182.7519989</v>
      </c>
      <c r="G12" s="5"/>
      <c r="I12" s="5"/>
      <c r="J12" s="51" t="s">
        <v>24</v>
      </c>
      <c r="K12" s="52" t="s">
        <v>86</v>
      </c>
      <c r="L12" s="16">
        <f>M12+N12</f>
        <v>2675602004.496493</v>
      </c>
      <c r="M12" s="3">
        <v>1987895039.642992</v>
      </c>
      <c r="N12" s="24">
        <v>687706964.853501</v>
      </c>
      <c r="O12" s="5"/>
      <c r="P12" s="5"/>
      <c r="R12" s="51" t="s">
        <v>24</v>
      </c>
      <c r="S12" s="52" t="s">
        <v>86</v>
      </c>
      <c r="T12" s="16">
        <f t="shared" si="0"/>
        <v>143695788.96619272</v>
      </c>
      <c r="U12" s="3">
        <f t="shared" si="1"/>
        <v>142518571.0676949</v>
      </c>
      <c r="V12" s="24">
        <f t="shared" si="2"/>
        <v>1177217.898497939</v>
      </c>
      <c r="W12" s="5"/>
      <c r="X12" s="51" t="s">
        <v>24</v>
      </c>
      <c r="Y12" s="52" t="s">
        <v>86</v>
      </c>
      <c r="Z12" s="16">
        <f aca="true" t="shared" si="6" ref="Z12:Z27">SUM(AA12:AB12)</f>
        <v>70784</v>
      </c>
      <c r="AA12" s="3">
        <v>38850</v>
      </c>
      <c r="AB12" s="24">
        <v>31934</v>
      </c>
      <c r="AD12" s="51" t="s">
        <v>24</v>
      </c>
      <c r="AE12" s="52" t="s">
        <v>86</v>
      </c>
      <c r="AF12" s="16">
        <f t="shared" si="3"/>
        <v>2030.0603097619903</v>
      </c>
      <c r="AG12" s="3">
        <f t="shared" si="4"/>
        <v>3668.4316877141546</v>
      </c>
      <c r="AH12" s="24">
        <f t="shared" si="5"/>
        <v>36.86409151681403</v>
      </c>
    </row>
    <row r="13" spans="1:34" ht="39.75" customHeight="1">
      <c r="A13" s="5"/>
      <c r="B13" s="51" t="s">
        <v>25</v>
      </c>
      <c r="C13" s="52" t="s">
        <v>87</v>
      </c>
      <c r="D13" s="16">
        <f>E13+F13</f>
        <v>562963803.7570007</v>
      </c>
      <c r="E13" s="3">
        <v>148955443.81199998</v>
      </c>
      <c r="F13" s="24">
        <v>414008359.94500065</v>
      </c>
      <c r="G13" s="5"/>
      <c r="I13" s="5"/>
      <c r="J13" s="51" t="s">
        <v>25</v>
      </c>
      <c r="K13" s="52" t="s">
        <v>87</v>
      </c>
      <c r="L13" s="16">
        <f>M13+N13</f>
        <v>478703296.01700044</v>
      </c>
      <c r="M13" s="3">
        <v>113449615.03700039</v>
      </c>
      <c r="N13" s="24">
        <v>365253680.98</v>
      </c>
      <c r="O13" s="5"/>
      <c r="P13" s="5"/>
      <c r="R13" s="51" t="s">
        <v>25</v>
      </c>
      <c r="S13" s="52" t="s">
        <v>87</v>
      </c>
      <c r="T13" s="16">
        <f t="shared" si="0"/>
        <v>84260507.74000025</v>
      </c>
      <c r="U13" s="3">
        <f t="shared" si="1"/>
        <v>35505828.77499959</v>
      </c>
      <c r="V13" s="24">
        <f t="shared" si="2"/>
        <v>48754678.96500063</v>
      </c>
      <c r="W13" s="5"/>
      <c r="X13" s="51" t="s">
        <v>25</v>
      </c>
      <c r="Y13" s="52" t="s">
        <v>87</v>
      </c>
      <c r="Z13" s="16">
        <f t="shared" si="6"/>
        <v>4344</v>
      </c>
      <c r="AA13" s="3">
        <v>3647</v>
      </c>
      <c r="AB13" s="24">
        <v>697</v>
      </c>
      <c r="AD13" s="51" t="s">
        <v>25</v>
      </c>
      <c r="AE13" s="52" t="s">
        <v>87</v>
      </c>
      <c r="AF13" s="16">
        <f t="shared" si="3"/>
        <v>19396.98612799269</v>
      </c>
      <c r="AG13" s="3">
        <f t="shared" si="4"/>
        <v>9735.626206470959</v>
      </c>
      <c r="AH13" s="24">
        <f t="shared" si="5"/>
        <v>69949.32419655757</v>
      </c>
    </row>
    <row r="14" spans="1:34" ht="38.25" customHeight="1">
      <c r="A14" s="5"/>
      <c r="B14" s="51" t="s">
        <v>26</v>
      </c>
      <c r="C14" s="52" t="s">
        <v>88</v>
      </c>
      <c r="D14" s="16">
        <f aca="true" t="shared" si="7" ref="D14:D27">E14+F14</f>
        <v>47788079.32499998</v>
      </c>
      <c r="E14" s="3">
        <v>46101046.20499998</v>
      </c>
      <c r="F14" s="24">
        <v>1687033.1199999999</v>
      </c>
      <c r="G14" s="5"/>
      <c r="I14" s="5"/>
      <c r="J14" s="51" t="s">
        <v>26</v>
      </c>
      <c r="K14" s="52" t="s">
        <v>88</v>
      </c>
      <c r="L14" s="16">
        <f aca="true" t="shared" si="8" ref="L14:L27">M14+N14</f>
        <v>38116109.375</v>
      </c>
      <c r="M14" s="3">
        <v>36844793.365</v>
      </c>
      <c r="N14" s="24">
        <v>1271316.01</v>
      </c>
      <c r="O14" s="5"/>
      <c r="P14" s="5"/>
      <c r="R14" s="51" t="s">
        <v>26</v>
      </c>
      <c r="S14" s="52" t="s">
        <v>88</v>
      </c>
      <c r="T14" s="16">
        <f>D14-L14</f>
        <v>9671969.94999998</v>
      </c>
      <c r="U14" s="3">
        <f t="shared" si="1"/>
        <v>9256252.839999981</v>
      </c>
      <c r="V14" s="24">
        <f t="shared" si="2"/>
        <v>415717.10999999987</v>
      </c>
      <c r="W14" s="5"/>
      <c r="X14" s="51" t="s">
        <v>26</v>
      </c>
      <c r="Y14" s="52" t="s">
        <v>88</v>
      </c>
      <c r="Z14" s="16">
        <f t="shared" si="6"/>
        <v>410</v>
      </c>
      <c r="AA14" s="3">
        <v>304</v>
      </c>
      <c r="AB14" s="24">
        <v>106</v>
      </c>
      <c r="AD14" s="51" t="s">
        <v>26</v>
      </c>
      <c r="AE14" s="52" t="s">
        <v>88</v>
      </c>
      <c r="AF14" s="16">
        <f>T14/Z14</f>
        <v>23590.17060975605</v>
      </c>
      <c r="AG14" s="3">
        <f t="shared" si="4"/>
        <v>30448.200131578884</v>
      </c>
      <c r="AH14" s="24">
        <f t="shared" si="5"/>
        <v>3921.8595283018853</v>
      </c>
    </row>
    <row r="15" spans="1:34" ht="16.5" customHeight="1">
      <c r="A15" s="5"/>
      <c r="B15" s="51" t="s">
        <v>27</v>
      </c>
      <c r="C15" s="52" t="s">
        <v>89</v>
      </c>
      <c r="D15" s="16">
        <f t="shared" si="7"/>
        <v>64934442.85000002</v>
      </c>
      <c r="E15" s="3">
        <v>57850345.530000016</v>
      </c>
      <c r="F15" s="24">
        <v>7084097.32</v>
      </c>
      <c r="G15" s="5"/>
      <c r="I15" s="5"/>
      <c r="J15" s="51" t="s">
        <v>27</v>
      </c>
      <c r="K15" s="52" t="s">
        <v>89</v>
      </c>
      <c r="L15" s="16">
        <f t="shared" si="8"/>
        <v>65767617.36</v>
      </c>
      <c r="M15" s="3">
        <v>58969005.05</v>
      </c>
      <c r="N15" s="24">
        <v>6798612.309999999</v>
      </c>
      <c r="O15" s="5"/>
      <c r="P15" s="5"/>
      <c r="R15" s="51" t="s">
        <v>27</v>
      </c>
      <c r="S15" s="52" t="s">
        <v>89</v>
      </c>
      <c r="T15" s="16">
        <f>D15-L15</f>
        <v>-833174.509999983</v>
      </c>
      <c r="U15" s="3">
        <f t="shared" si="1"/>
        <v>-1118659.519999981</v>
      </c>
      <c r="V15" s="24">
        <f t="shared" si="2"/>
        <v>285485.01000000164</v>
      </c>
      <c r="W15" s="5"/>
      <c r="X15" s="51" t="s">
        <v>27</v>
      </c>
      <c r="Y15" s="52" t="s">
        <v>89</v>
      </c>
      <c r="Z15" s="16">
        <f t="shared" si="6"/>
        <v>152</v>
      </c>
      <c r="AA15" s="3">
        <v>121</v>
      </c>
      <c r="AB15" s="24">
        <v>31</v>
      </c>
      <c r="AD15" s="51" t="s">
        <v>27</v>
      </c>
      <c r="AE15" s="52" t="s">
        <v>89</v>
      </c>
      <c r="AF15" s="16">
        <f t="shared" si="3"/>
        <v>-5481.411249999888</v>
      </c>
      <c r="AG15" s="3">
        <f t="shared" si="4"/>
        <v>-9245.119999999843</v>
      </c>
      <c r="AH15" s="24">
        <f t="shared" si="5"/>
        <v>9209.193870967794</v>
      </c>
    </row>
    <row r="16" spans="1:34" ht="46.5" customHeight="1">
      <c r="A16" s="5"/>
      <c r="B16" s="51" t="s">
        <v>28</v>
      </c>
      <c r="C16" s="52" t="s">
        <v>90</v>
      </c>
      <c r="D16" s="16">
        <f>E16+F16</f>
        <v>5035339702.834015</v>
      </c>
      <c r="E16" s="3">
        <v>2293705091.9200172</v>
      </c>
      <c r="F16" s="24">
        <v>2741634610.913998</v>
      </c>
      <c r="G16" s="5"/>
      <c r="I16" s="5"/>
      <c r="J16" s="51" t="s">
        <v>28</v>
      </c>
      <c r="K16" s="52" t="s">
        <v>90</v>
      </c>
      <c r="L16" s="16">
        <f>M16+N16</f>
        <v>4228420631.7640343</v>
      </c>
      <c r="M16" s="3">
        <v>2052741942.7210171</v>
      </c>
      <c r="N16" s="24">
        <v>2175678689.043017</v>
      </c>
      <c r="O16" s="5"/>
      <c r="P16" s="5"/>
      <c r="R16" s="51" t="s">
        <v>28</v>
      </c>
      <c r="S16" s="52" t="s">
        <v>90</v>
      </c>
      <c r="T16" s="16">
        <f t="shared" si="0"/>
        <v>806919071.0699806</v>
      </c>
      <c r="U16" s="3">
        <f t="shared" si="1"/>
        <v>240963149.19900012</v>
      </c>
      <c r="V16" s="24">
        <f t="shared" si="2"/>
        <v>565955921.8709812</v>
      </c>
      <c r="W16" s="5"/>
      <c r="X16" s="51" t="s">
        <v>28</v>
      </c>
      <c r="Y16" s="52" t="s">
        <v>90</v>
      </c>
      <c r="Z16" s="16">
        <f t="shared" si="6"/>
        <v>266127</v>
      </c>
      <c r="AA16" s="3">
        <v>68072</v>
      </c>
      <c r="AB16" s="24">
        <v>198055</v>
      </c>
      <c r="AD16" s="51" t="s">
        <v>28</v>
      </c>
      <c r="AE16" s="52" t="s">
        <v>90</v>
      </c>
      <c r="AF16" s="16">
        <f t="shared" si="3"/>
        <v>3032.082693864135</v>
      </c>
      <c r="AG16" s="3">
        <f t="shared" si="4"/>
        <v>3539.8276706869215</v>
      </c>
      <c r="AH16" s="24">
        <f t="shared" si="5"/>
        <v>2857.5694724747227</v>
      </c>
    </row>
    <row r="17" spans="1:34" ht="20.25" customHeight="1">
      <c r="A17" s="5"/>
      <c r="B17" s="51" t="s">
        <v>29</v>
      </c>
      <c r="C17" s="52" t="s">
        <v>91</v>
      </c>
      <c r="D17" s="16">
        <f>E17+F17</f>
        <v>189449242.63</v>
      </c>
      <c r="E17" s="3">
        <v>173671891.17</v>
      </c>
      <c r="F17" s="24">
        <v>15777351.459999995</v>
      </c>
      <c r="G17" s="5"/>
      <c r="I17" s="5"/>
      <c r="J17" s="51" t="s">
        <v>29</v>
      </c>
      <c r="K17" s="52" t="s">
        <v>91</v>
      </c>
      <c r="L17" s="16">
        <f>M17+N17</f>
        <v>170430738.57999986</v>
      </c>
      <c r="M17" s="3">
        <v>156906463.24999985</v>
      </c>
      <c r="N17" s="24">
        <v>13524275.33</v>
      </c>
      <c r="O17" s="5"/>
      <c r="P17" s="5"/>
      <c r="R17" s="51" t="s">
        <v>29</v>
      </c>
      <c r="S17" s="52" t="s">
        <v>91</v>
      </c>
      <c r="T17" s="16">
        <f t="shared" si="0"/>
        <v>19018504.05000013</v>
      </c>
      <c r="U17" s="3">
        <f t="shared" si="1"/>
        <v>16765427.920000136</v>
      </c>
      <c r="V17" s="24">
        <f t="shared" si="2"/>
        <v>2253076.129999995</v>
      </c>
      <c r="W17" s="5"/>
      <c r="X17" s="51" t="s">
        <v>29</v>
      </c>
      <c r="Y17" s="52" t="s">
        <v>91</v>
      </c>
      <c r="Z17" s="16">
        <f t="shared" si="6"/>
        <v>1188</v>
      </c>
      <c r="AA17" s="3">
        <v>903</v>
      </c>
      <c r="AB17" s="24">
        <v>285</v>
      </c>
      <c r="AD17" s="51" t="s">
        <v>29</v>
      </c>
      <c r="AE17" s="52" t="s">
        <v>91</v>
      </c>
      <c r="AF17" s="16">
        <f t="shared" si="3"/>
        <v>16008.841792929403</v>
      </c>
      <c r="AG17" s="3">
        <f t="shared" si="4"/>
        <v>18566.365359911557</v>
      </c>
      <c r="AH17" s="24">
        <f t="shared" si="5"/>
        <v>7905.530280701738</v>
      </c>
    </row>
    <row r="18" spans="1:34" ht="34.5" customHeight="1">
      <c r="A18" s="5"/>
      <c r="B18" s="51" t="s">
        <v>30</v>
      </c>
      <c r="C18" s="52" t="s">
        <v>92</v>
      </c>
      <c r="D18" s="16">
        <f t="shared" si="7"/>
        <v>871769575.5750034</v>
      </c>
      <c r="E18" s="3">
        <v>443960615.81999946</v>
      </c>
      <c r="F18" s="24">
        <v>427808959.755004</v>
      </c>
      <c r="G18" s="5"/>
      <c r="I18" s="5"/>
      <c r="J18" s="51" t="s">
        <v>30</v>
      </c>
      <c r="K18" s="52" t="s">
        <v>92</v>
      </c>
      <c r="L18" s="16">
        <f t="shared" si="8"/>
        <v>631593403.0099999</v>
      </c>
      <c r="M18" s="3">
        <v>312703348.3199999</v>
      </c>
      <c r="N18" s="24">
        <v>318890054.69</v>
      </c>
      <c r="O18" s="5"/>
      <c r="P18" s="5"/>
      <c r="R18" s="51" t="s">
        <v>30</v>
      </c>
      <c r="S18" s="52" t="s">
        <v>92</v>
      </c>
      <c r="T18" s="16">
        <f t="shared" si="0"/>
        <v>240176172.5650035</v>
      </c>
      <c r="U18" s="3">
        <f t="shared" si="1"/>
        <v>131257267.49999958</v>
      </c>
      <c r="V18" s="24">
        <f t="shared" si="2"/>
        <v>108918905.06500399</v>
      </c>
      <c r="W18" s="5"/>
      <c r="X18" s="51" t="s">
        <v>30</v>
      </c>
      <c r="Y18" s="52" t="s">
        <v>92</v>
      </c>
      <c r="Z18" s="16">
        <f t="shared" si="6"/>
        <v>56527</v>
      </c>
      <c r="AA18" s="3">
        <v>13083</v>
      </c>
      <c r="AB18" s="24">
        <v>43444</v>
      </c>
      <c r="AD18" s="51" t="s">
        <v>30</v>
      </c>
      <c r="AE18" s="52" t="s">
        <v>92</v>
      </c>
      <c r="AF18" s="16">
        <f t="shared" si="3"/>
        <v>4248.87527314387</v>
      </c>
      <c r="AG18" s="3">
        <f t="shared" si="4"/>
        <v>10032.658220591575</v>
      </c>
      <c r="AH18" s="24">
        <f t="shared" si="5"/>
        <v>2507.1104195056623</v>
      </c>
    </row>
    <row r="19" spans="1:34" ht="21.75" customHeight="1">
      <c r="A19" s="5"/>
      <c r="B19" s="51" t="s">
        <v>31</v>
      </c>
      <c r="C19" s="52" t="s">
        <v>93</v>
      </c>
      <c r="D19" s="16">
        <f t="shared" si="7"/>
        <v>565406912.0599991</v>
      </c>
      <c r="E19" s="3">
        <v>529906518.6599991</v>
      </c>
      <c r="F19" s="24">
        <v>35500393.4</v>
      </c>
      <c r="G19" s="5"/>
      <c r="I19" s="5"/>
      <c r="J19" s="51" t="s">
        <v>31</v>
      </c>
      <c r="K19" s="52" t="s">
        <v>93</v>
      </c>
      <c r="L19" s="16">
        <f t="shared" si="8"/>
        <v>582735418.3300002</v>
      </c>
      <c r="M19" s="3">
        <v>561425005.7600001</v>
      </c>
      <c r="N19" s="24">
        <v>21310412.570000008</v>
      </c>
      <c r="O19" s="5"/>
      <c r="P19" s="5"/>
      <c r="R19" s="51" t="s">
        <v>31</v>
      </c>
      <c r="S19" s="52" t="s">
        <v>93</v>
      </c>
      <c r="T19" s="16">
        <f t="shared" si="0"/>
        <v>-17328506.270001054</v>
      </c>
      <c r="U19" s="3">
        <f t="shared" si="1"/>
        <v>-31518487.100001037</v>
      </c>
      <c r="V19" s="24">
        <f t="shared" si="2"/>
        <v>14189980.82999999</v>
      </c>
      <c r="W19" s="5"/>
      <c r="X19" s="51" t="s">
        <v>31</v>
      </c>
      <c r="Y19" s="52" t="s">
        <v>93</v>
      </c>
      <c r="Z19" s="16">
        <f t="shared" si="6"/>
        <v>1610</v>
      </c>
      <c r="AA19" s="3">
        <v>1135</v>
      </c>
      <c r="AB19" s="24">
        <v>475</v>
      </c>
      <c r="AD19" s="51" t="s">
        <v>31</v>
      </c>
      <c r="AE19" s="52" t="s">
        <v>93</v>
      </c>
      <c r="AF19" s="16">
        <f t="shared" si="3"/>
        <v>-10763.047372671463</v>
      </c>
      <c r="AG19" s="3">
        <f t="shared" si="4"/>
        <v>-27769.592158591222</v>
      </c>
      <c r="AH19" s="24">
        <f t="shared" si="5"/>
        <v>29873.643852631558</v>
      </c>
    </row>
    <row r="20" spans="1:34" ht="24" customHeight="1">
      <c r="A20" s="5"/>
      <c r="B20" s="51" t="s">
        <v>32</v>
      </c>
      <c r="C20" s="52" t="s">
        <v>94</v>
      </c>
      <c r="D20" s="16">
        <f t="shared" si="7"/>
        <v>801389718.16</v>
      </c>
      <c r="E20" s="3">
        <v>553524426.5299996</v>
      </c>
      <c r="F20" s="24">
        <v>247865291.63000032</v>
      </c>
      <c r="G20" s="5"/>
      <c r="I20" s="5"/>
      <c r="J20" s="51" t="s">
        <v>32</v>
      </c>
      <c r="K20" s="52" t="s">
        <v>94</v>
      </c>
      <c r="L20" s="16">
        <f t="shared" si="8"/>
        <v>736840328.8499998</v>
      </c>
      <c r="M20" s="3">
        <v>495819476.85000014</v>
      </c>
      <c r="N20" s="24">
        <v>241020851.99999967</v>
      </c>
      <c r="O20" s="5"/>
      <c r="P20" s="5"/>
      <c r="R20" s="51" t="s">
        <v>32</v>
      </c>
      <c r="S20" s="52" t="s">
        <v>94</v>
      </c>
      <c r="T20" s="16">
        <f t="shared" si="0"/>
        <v>64549389.31000018</v>
      </c>
      <c r="U20" s="3">
        <f t="shared" si="1"/>
        <v>57704949.67999947</v>
      </c>
      <c r="V20" s="24">
        <f t="shared" si="2"/>
        <v>6844439.630000651</v>
      </c>
      <c r="W20" s="5"/>
      <c r="X20" s="51" t="s">
        <v>32</v>
      </c>
      <c r="Y20" s="52" t="s">
        <v>94</v>
      </c>
      <c r="Z20" s="16">
        <f t="shared" si="6"/>
        <v>2402</v>
      </c>
      <c r="AA20" s="3">
        <v>741</v>
      </c>
      <c r="AB20" s="24">
        <v>1661</v>
      </c>
      <c r="AD20" s="51" t="s">
        <v>32</v>
      </c>
      <c r="AE20" s="52" t="s">
        <v>94</v>
      </c>
      <c r="AF20" s="16">
        <f t="shared" si="3"/>
        <v>26873.18455870116</v>
      </c>
      <c r="AG20" s="3">
        <f t="shared" si="4"/>
        <v>77874.42601889267</v>
      </c>
      <c r="AH20" s="24">
        <f t="shared" si="5"/>
        <v>4120.674069837839</v>
      </c>
    </row>
    <row r="21" spans="1:34" ht="24.75" customHeight="1">
      <c r="A21" s="5"/>
      <c r="B21" s="51" t="s">
        <v>33</v>
      </c>
      <c r="C21" s="52" t="s">
        <v>95</v>
      </c>
      <c r="D21" s="16">
        <f t="shared" si="7"/>
        <v>23759639.450000003</v>
      </c>
      <c r="E21" s="3">
        <v>10681655.180000002</v>
      </c>
      <c r="F21" s="24">
        <v>13077984.270000003</v>
      </c>
      <c r="G21" s="5"/>
      <c r="I21" s="5"/>
      <c r="J21" s="51" t="s">
        <v>33</v>
      </c>
      <c r="K21" s="52" t="s">
        <v>95</v>
      </c>
      <c r="L21" s="16">
        <f t="shared" si="8"/>
        <v>24260142.48</v>
      </c>
      <c r="M21" s="3">
        <v>9989316.1</v>
      </c>
      <c r="N21" s="24">
        <v>14270826.38</v>
      </c>
      <c r="O21" s="5"/>
      <c r="P21" s="5"/>
      <c r="R21" s="51" t="s">
        <v>33</v>
      </c>
      <c r="S21" s="52" t="s">
        <v>95</v>
      </c>
      <c r="T21" s="16">
        <f t="shared" si="0"/>
        <v>-500503.02999999747</v>
      </c>
      <c r="U21" s="3">
        <f t="shared" si="1"/>
        <v>692339.0800000019</v>
      </c>
      <c r="V21" s="24">
        <f t="shared" si="2"/>
        <v>-1192842.1099999975</v>
      </c>
      <c r="W21" s="5"/>
      <c r="X21" s="51" t="s">
        <v>33</v>
      </c>
      <c r="Y21" s="52" t="s">
        <v>95</v>
      </c>
      <c r="Z21" s="16">
        <f t="shared" si="6"/>
        <v>96</v>
      </c>
      <c r="AA21" s="3">
        <v>59</v>
      </c>
      <c r="AB21" s="24">
        <v>37</v>
      </c>
      <c r="AD21" s="51" t="s">
        <v>33</v>
      </c>
      <c r="AE21" s="52" t="s">
        <v>95</v>
      </c>
      <c r="AF21" s="16">
        <f t="shared" si="3"/>
        <v>-5213.57322916664</v>
      </c>
      <c r="AG21" s="3">
        <f t="shared" si="4"/>
        <v>11734.560677966134</v>
      </c>
      <c r="AH21" s="24">
        <f t="shared" si="5"/>
        <v>-32238.97594594588</v>
      </c>
    </row>
    <row r="22" spans="1:34" ht="31.5" customHeight="1">
      <c r="A22" s="5"/>
      <c r="B22" s="51" t="s">
        <v>34</v>
      </c>
      <c r="C22" s="52" t="s">
        <v>96</v>
      </c>
      <c r="D22" s="16">
        <f t="shared" si="7"/>
        <v>25203216.670000017</v>
      </c>
      <c r="E22" s="3">
        <v>18871762.900000017</v>
      </c>
      <c r="F22" s="24">
        <v>6331453.770000001</v>
      </c>
      <c r="G22" s="5"/>
      <c r="I22" s="5"/>
      <c r="J22" s="51" t="s">
        <v>34</v>
      </c>
      <c r="K22" s="52" t="s">
        <v>96</v>
      </c>
      <c r="L22" s="16">
        <f t="shared" si="8"/>
        <v>20849894.14</v>
      </c>
      <c r="M22" s="3">
        <v>15762096.55</v>
      </c>
      <c r="N22" s="24">
        <v>5087797.590000001</v>
      </c>
      <c r="O22" s="5"/>
      <c r="P22" s="5"/>
      <c r="R22" s="51" t="s">
        <v>34</v>
      </c>
      <c r="S22" s="52" t="s">
        <v>96</v>
      </c>
      <c r="T22" s="16">
        <f t="shared" si="0"/>
        <v>4353322.530000016</v>
      </c>
      <c r="U22" s="3">
        <f t="shared" si="1"/>
        <v>3109666.3500000164</v>
      </c>
      <c r="V22" s="24">
        <f t="shared" si="2"/>
        <v>1243656.1800000006</v>
      </c>
      <c r="W22" s="5"/>
      <c r="X22" s="51" t="s">
        <v>34</v>
      </c>
      <c r="Y22" s="52" t="s">
        <v>96</v>
      </c>
      <c r="Z22" s="16">
        <f t="shared" si="6"/>
        <v>900</v>
      </c>
      <c r="AA22" s="3">
        <v>611</v>
      </c>
      <c r="AB22" s="24">
        <v>289</v>
      </c>
      <c r="AD22" s="51" t="s">
        <v>34</v>
      </c>
      <c r="AE22" s="52" t="s">
        <v>96</v>
      </c>
      <c r="AF22" s="16">
        <f t="shared" si="3"/>
        <v>4837.0250333333515</v>
      </c>
      <c r="AG22" s="3">
        <f t="shared" si="4"/>
        <v>5089.470294599045</v>
      </c>
      <c r="AH22" s="24">
        <f t="shared" si="5"/>
        <v>4303.308581314881</v>
      </c>
    </row>
    <row r="23" spans="1:34" ht="33" customHeight="1">
      <c r="A23" s="5"/>
      <c r="B23" s="51" t="s">
        <v>35</v>
      </c>
      <c r="C23" s="52" t="s">
        <v>97</v>
      </c>
      <c r="D23" s="16">
        <f t="shared" si="7"/>
        <v>97557826.95999996</v>
      </c>
      <c r="E23" s="3">
        <v>65605314.35999999</v>
      </c>
      <c r="F23" s="24">
        <v>31952512.59999997</v>
      </c>
      <c r="G23" s="5"/>
      <c r="I23" s="5"/>
      <c r="J23" s="51" t="s">
        <v>35</v>
      </c>
      <c r="K23" s="52" t="s">
        <v>97</v>
      </c>
      <c r="L23" s="16">
        <f t="shared" si="8"/>
        <v>68176609.50800008</v>
      </c>
      <c r="M23" s="3">
        <v>46150826.87500007</v>
      </c>
      <c r="N23" s="24">
        <v>22025782.633</v>
      </c>
      <c r="O23" s="5"/>
      <c r="P23" s="5"/>
      <c r="R23" s="51" t="s">
        <v>35</v>
      </c>
      <c r="S23" s="52" t="s">
        <v>97</v>
      </c>
      <c r="T23" s="16">
        <f t="shared" si="0"/>
        <v>29381217.451999888</v>
      </c>
      <c r="U23" s="3">
        <f t="shared" si="1"/>
        <v>19454487.484999925</v>
      </c>
      <c r="V23" s="24">
        <f t="shared" si="2"/>
        <v>9926729.96699997</v>
      </c>
      <c r="W23" s="5"/>
      <c r="X23" s="51" t="s">
        <v>35</v>
      </c>
      <c r="Y23" s="52" t="s">
        <v>97</v>
      </c>
      <c r="Z23" s="16">
        <f t="shared" si="6"/>
        <v>5532</v>
      </c>
      <c r="AA23" s="3">
        <v>3629</v>
      </c>
      <c r="AB23" s="24">
        <v>1903</v>
      </c>
      <c r="AD23" s="51" t="s">
        <v>35</v>
      </c>
      <c r="AE23" s="52" t="s">
        <v>97</v>
      </c>
      <c r="AF23" s="16">
        <f t="shared" si="3"/>
        <v>5311.1383680404715</v>
      </c>
      <c r="AG23" s="3">
        <f t="shared" si="4"/>
        <v>5360.839758886725</v>
      </c>
      <c r="AH23" s="24">
        <f t="shared" si="5"/>
        <v>5216.358364161834</v>
      </c>
    </row>
    <row r="24" spans="1:34" ht="27" customHeight="1">
      <c r="A24" s="5"/>
      <c r="B24" s="51" t="s">
        <v>36</v>
      </c>
      <c r="C24" s="52" t="s">
        <v>98</v>
      </c>
      <c r="D24" s="16">
        <f t="shared" si="7"/>
        <v>214730215.91400015</v>
      </c>
      <c r="E24" s="3">
        <v>182799729.09400016</v>
      </c>
      <c r="F24" s="24">
        <v>31930486.81999999</v>
      </c>
      <c r="G24" s="5"/>
      <c r="I24" s="5"/>
      <c r="J24" s="51" t="s">
        <v>36</v>
      </c>
      <c r="K24" s="52" t="s">
        <v>98</v>
      </c>
      <c r="L24" s="16">
        <f t="shared" si="8"/>
        <v>192354315.5140004</v>
      </c>
      <c r="M24" s="3">
        <v>164352783.73000038</v>
      </c>
      <c r="N24" s="24">
        <v>28001531.784</v>
      </c>
      <c r="O24" s="5"/>
      <c r="P24" s="5"/>
      <c r="R24" s="51" t="s">
        <v>36</v>
      </c>
      <c r="S24" s="52" t="s">
        <v>98</v>
      </c>
      <c r="T24" s="16">
        <f t="shared" si="0"/>
        <v>22375900.399999768</v>
      </c>
      <c r="U24" s="3">
        <f t="shared" si="1"/>
        <v>18446945.363999784</v>
      </c>
      <c r="V24" s="24">
        <f t="shared" si="2"/>
        <v>3928955.0359999873</v>
      </c>
      <c r="W24" s="5"/>
      <c r="X24" s="51" t="s">
        <v>36</v>
      </c>
      <c r="Y24" s="52" t="s">
        <v>98</v>
      </c>
      <c r="Z24" s="16">
        <f t="shared" si="6"/>
        <v>9274</v>
      </c>
      <c r="AA24" s="3">
        <v>8017</v>
      </c>
      <c r="AB24" s="24">
        <v>1257</v>
      </c>
      <c r="AD24" s="51" t="s">
        <v>36</v>
      </c>
      <c r="AE24" s="52" t="s">
        <v>98</v>
      </c>
      <c r="AF24" s="16">
        <f t="shared" si="3"/>
        <v>2412.7561354323666</v>
      </c>
      <c r="AG24" s="3">
        <f t="shared" si="4"/>
        <v>2300.9785909941106</v>
      </c>
      <c r="AH24" s="24">
        <f t="shared" si="5"/>
        <v>3125.660330946688</v>
      </c>
    </row>
    <row r="25" spans="1:34" ht="33" customHeight="1">
      <c r="A25" s="5"/>
      <c r="B25" s="51" t="s">
        <v>37</v>
      </c>
      <c r="C25" s="52" t="s">
        <v>99</v>
      </c>
      <c r="D25" s="16">
        <f t="shared" si="7"/>
        <v>482623912.5090009</v>
      </c>
      <c r="E25" s="3">
        <v>462028206.9910009</v>
      </c>
      <c r="F25" s="24">
        <v>20595705.51799999</v>
      </c>
      <c r="G25" s="5"/>
      <c r="I25" s="5"/>
      <c r="J25" s="51" t="s">
        <v>37</v>
      </c>
      <c r="K25" s="52" t="s">
        <v>99</v>
      </c>
      <c r="L25" s="16">
        <f t="shared" si="8"/>
        <v>357149662.7089999</v>
      </c>
      <c r="M25" s="3">
        <v>341497139.0809999</v>
      </c>
      <c r="N25" s="24">
        <v>15652523.627999987</v>
      </c>
      <c r="O25" s="5"/>
      <c r="P25" s="5"/>
      <c r="R25" s="51" t="s">
        <v>37</v>
      </c>
      <c r="S25" s="52" t="s">
        <v>99</v>
      </c>
      <c r="T25" s="16">
        <f t="shared" si="0"/>
        <v>125474249.80000103</v>
      </c>
      <c r="U25" s="3">
        <f t="shared" si="1"/>
        <v>120531067.91000098</v>
      </c>
      <c r="V25" s="24">
        <f t="shared" si="2"/>
        <v>4943181.890000004</v>
      </c>
      <c r="W25" s="5"/>
      <c r="X25" s="51" t="s">
        <v>37</v>
      </c>
      <c r="Y25" s="52" t="s">
        <v>99</v>
      </c>
      <c r="Z25" s="16">
        <f t="shared" si="6"/>
        <v>4645</v>
      </c>
      <c r="AA25" s="3">
        <v>3679</v>
      </c>
      <c r="AB25" s="24">
        <v>966</v>
      </c>
      <c r="AD25" s="51" t="s">
        <v>37</v>
      </c>
      <c r="AE25" s="52" t="s">
        <v>99</v>
      </c>
      <c r="AF25" s="16">
        <f t="shared" si="3"/>
        <v>27012.75560818106</v>
      </c>
      <c r="AG25" s="3">
        <f t="shared" si="4"/>
        <v>32761.910277249517</v>
      </c>
      <c r="AH25" s="24">
        <f t="shared" si="5"/>
        <v>5117.165517598348</v>
      </c>
    </row>
    <row r="26" spans="1:34" ht="15" customHeight="1">
      <c r="A26" s="5"/>
      <c r="B26" s="51" t="s">
        <v>38</v>
      </c>
      <c r="C26" s="52" t="s">
        <v>100</v>
      </c>
      <c r="D26" s="16">
        <f t="shared" si="7"/>
        <v>160683394.46000016</v>
      </c>
      <c r="E26" s="3">
        <v>136880606.34000015</v>
      </c>
      <c r="F26" s="24">
        <v>23802788.120000005</v>
      </c>
      <c r="G26" s="5"/>
      <c r="I26" s="5"/>
      <c r="J26" s="51" t="s">
        <v>38</v>
      </c>
      <c r="K26" s="52" t="s">
        <v>100</v>
      </c>
      <c r="L26" s="16">
        <f t="shared" si="8"/>
        <v>146352752.79999998</v>
      </c>
      <c r="M26" s="3">
        <v>126653468.20999996</v>
      </c>
      <c r="N26" s="24">
        <v>19699284.590000026</v>
      </c>
      <c r="O26" s="5"/>
      <c r="P26" s="5"/>
      <c r="R26" s="51" t="s">
        <v>38</v>
      </c>
      <c r="S26" s="52" t="s">
        <v>100</v>
      </c>
      <c r="T26" s="16">
        <f t="shared" si="0"/>
        <v>14330641.660000175</v>
      </c>
      <c r="U26" s="3">
        <f t="shared" si="1"/>
        <v>10227138.130000189</v>
      </c>
      <c r="V26" s="24">
        <f t="shared" si="2"/>
        <v>4103503.529999979</v>
      </c>
      <c r="W26" s="5"/>
      <c r="X26" s="51" t="s">
        <v>38</v>
      </c>
      <c r="Y26" s="52" t="s">
        <v>100</v>
      </c>
      <c r="Z26" s="16">
        <f t="shared" si="6"/>
        <v>1664</v>
      </c>
      <c r="AA26" s="3">
        <v>1025</v>
      </c>
      <c r="AB26" s="24">
        <v>639</v>
      </c>
      <c r="AD26" s="51" t="s">
        <v>38</v>
      </c>
      <c r="AE26" s="52" t="s">
        <v>100</v>
      </c>
      <c r="AF26" s="16">
        <f t="shared" si="3"/>
        <v>8612.164459134721</v>
      </c>
      <c r="AG26" s="3">
        <f t="shared" si="4"/>
        <v>9977.69573658555</v>
      </c>
      <c r="AH26" s="24">
        <f t="shared" si="5"/>
        <v>6421.758262910765</v>
      </c>
    </row>
    <row r="27" spans="1:34" ht="27" customHeight="1">
      <c r="A27" s="5"/>
      <c r="B27" s="53" t="s">
        <v>39</v>
      </c>
      <c r="C27" s="54" t="s">
        <v>101</v>
      </c>
      <c r="D27" s="12">
        <f t="shared" si="7"/>
        <v>294213836.17799956</v>
      </c>
      <c r="E27" s="4">
        <v>195198437.32300025</v>
      </c>
      <c r="F27" s="25">
        <v>99015398.85499932</v>
      </c>
      <c r="G27" s="5"/>
      <c r="I27" s="5"/>
      <c r="J27" s="53" t="s">
        <v>39</v>
      </c>
      <c r="K27" s="54" t="s">
        <v>101</v>
      </c>
      <c r="L27" s="12">
        <f t="shared" si="8"/>
        <v>230803917.6659994</v>
      </c>
      <c r="M27" s="4">
        <v>164049276.8359992</v>
      </c>
      <c r="N27" s="25">
        <v>66754640.83000023</v>
      </c>
      <c r="O27" s="5"/>
      <c r="P27" s="5"/>
      <c r="R27" s="53" t="s">
        <v>39</v>
      </c>
      <c r="S27" s="54" t="s">
        <v>101</v>
      </c>
      <c r="T27" s="12">
        <f t="shared" si="0"/>
        <v>63409918.51200014</v>
      </c>
      <c r="U27" s="4">
        <f t="shared" si="1"/>
        <v>31149160.48700106</v>
      </c>
      <c r="V27" s="25">
        <f t="shared" si="2"/>
        <v>32260758.02499909</v>
      </c>
      <c r="W27" s="5"/>
      <c r="X27" s="53" t="s">
        <v>39</v>
      </c>
      <c r="Y27" s="54" t="s">
        <v>101</v>
      </c>
      <c r="Z27" s="12">
        <f t="shared" si="6"/>
        <v>28572</v>
      </c>
      <c r="AA27" s="4">
        <v>15718</v>
      </c>
      <c r="AB27" s="25">
        <v>12854</v>
      </c>
      <c r="AD27" s="53" t="s">
        <v>39</v>
      </c>
      <c r="AE27" s="54" t="s">
        <v>101</v>
      </c>
      <c r="AF27" s="12">
        <f t="shared" si="3"/>
        <v>2219.302761864768</v>
      </c>
      <c r="AG27" s="4">
        <f t="shared" si="4"/>
        <v>1981.7508898715525</v>
      </c>
      <c r="AH27" s="25">
        <f t="shared" si="5"/>
        <v>2509.783571261793</v>
      </c>
    </row>
    <row r="28" spans="1:34" ht="6" customHeight="1">
      <c r="A28" s="5"/>
      <c r="B28" s="33"/>
      <c r="C28" s="13"/>
      <c r="D28" s="3"/>
      <c r="E28" s="3"/>
      <c r="F28" s="3"/>
      <c r="G28" s="5"/>
      <c r="I28" s="5"/>
      <c r="J28" s="33"/>
      <c r="K28" s="13"/>
      <c r="L28" s="3"/>
      <c r="M28" s="3"/>
      <c r="N28" s="3"/>
      <c r="O28" s="5"/>
      <c r="P28" s="5"/>
      <c r="R28" s="33"/>
      <c r="S28" s="13"/>
      <c r="T28" s="3"/>
      <c r="U28" s="3"/>
      <c r="V28" s="3"/>
      <c r="W28" s="5"/>
      <c r="X28" s="33"/>
      <c r="Y28" s="13"/>
      <c r="Z28" s="3"/>
      <c r="AA28" s="3"/>
      <c r="AB28" s="3"/>
      <c r="AD28" s="33"/>
      <c r="AE28" s="13"/>
      <c r="AF28" s="3"/>
      <c r="AG28" s="3"/>
      <c r="AH28" s="3"/>
    </row>
    <row r="29" spans="1:34" ht="12" customHeight="1">
      <c r="A29" s="5"/>
      <c r="B29" s="39" t="s">
        <v>104</v>
      </c>
      <c r="C29" s="13"/>
      <c r="D29" s="3"/>
      <c r="E29" s="3"/>
      <c r="F29" s="3"/>
      <c r="G29" s="5"/>
      <c r="I29" s="5"/>
      <c r="J29" s="39" t="s">
        <v>105</v>
      </c>
      <c r="K29" s="13"/>
      <c r="L29" s="3"/>
      <c r="M29" s="3"/>
      <c r="N29" s="3"/>
      <c r="O29" s="5"/>
      <c r="P29" s="5"/>
      <c r="R29" s="39" t="s">
        <v>72</v>
      </c>
      <c r="S29" s="5"/>
      <c r="T29" s="3"/>
      <c r="U29" s="3"/>
      <c r="V29" s="3"/>
      <c r="W29" s="5"/>
      <c r="X29" s="39" t="s">
        <v>72</v>
      </c>
      <c r="Y29" s="5"/>
      <c r="Z29" s="3"/>
      <c r="AA29" s="3"/>
      <c r="AB29" s="3"/>
      <c r="AD29" s="39" t="s">
        <v>72</v>
      </c>
      <c r="AE29" s="5"/>
      <c r="AF29" s="3"/>
      <c r="AG29" s="3"/>
      <c r="AH29" s="3"/>
    </row>
    <row r="30" spans="1:34" ht="12" customHeight="1">
      <c r="A30" s="5"/>
      <c r="B30" s="39" t="s">
        <v>106</v>
      </c>
      <c r="C30" s="13"/>
      <c r="D30" s="3"/>
      <c r="E30" s="3"/>
      <c r="F30" s="3"/>
      <c r="G30" s="5"/>
      <c r="I30" s="5"/>
      <c r="J30" s="39" t="s">
        <v>107</v>
      </c>
      <c r="K30" s="13"/>
      <c r="L30" s="3"/>
      <c r="M30" s="3"/>
      <c r="N30" s="3"/>
      <c r="O30" s="5"/>
      <c r="P30" s="5"/>
      <c r="R30" s="39" t="s">
        <v>108</v>
      </c>
      <c r="S30" s="5"/>
      <c r="T30" s="3"/>
      <c r="U30" s="3"/>
      <c r="V30" s="3"/>
      <c r="W30" s="5"/>
      <c r="X30" s="39" t="s">
        <v>108</v>
      </c>
      <c r="Y30" s="5"/>
      <c r="Z30" s="3"/>
      <c r="AA30" s="3"/>
      <c r="AB30" s="3"/>
      <c r="AD30" s="39" t="s">
        <v>108</v>
      </c>
      <c r="AE30" s="5"/>
      <c r="AF30" s="3"/>
      <c r="AG30" s="3"/>
      <c r="AH30" s="3"/>
    </row>
    <row r="31" spans="1:34" ht="12" customHeight="1">
      <c r="A31" s="5"/>
      <c r="B31" s="63" t="s">
        <v>112</v>
      </c>
      <c r="C31" s="13"/>
      <c r="D31" s="3"/>
      <c r="E31" s="3"/>
      <c r="F31" s="3"/>
      <c r="G31" s="5"/>
      <c r="I31" s="5"/>
      <c r="J31" s="63" t="s">
        <v>112</v>
      </c>
      <c r="K31" s="13"/>
      <c r="L31" s="3"/>
      <c r="M31" s="3"/>
      <c r="N31" s="3"/>
      <c r="O31" s="5"/>
      <c r="P31" s="5"/>
      <c r="R31" s="39" t="s">
        <v>109</v>
      </c>
      <c r="S31" s="5"/>
      <c r="T31" s="5"/>
      <c r="U31" s="3"/>
      <c r="V31" s="3"/>
      <c r="W31" s="5"/>
      <c r="X31" s="39" t="s">
        <v>109</v>
      </c>
      <c r="Y31" s="5"/>
      <c r="Z31" s="5"/>
      <c r="AA31" s="3"/>
      <c r="AB31" s="3"/>
      <c r="AD31" s="39" t="s">
        <v>109</v>
      </c>
      <c r="AE31" s="5"/>
      <c r="AF31" s="5"/>
      <c r="AG31" s="3"/>
      <c r="AH31" s="3"/>
    </row>
    <row r="32" spans="1:34" ht="12" customHeight="1">
      <c r="A32" s="5"/>
      <c r="B32" s="63" t="s">
        <v>113</v>
      </c>
      <c r="C32" s="13"/>
      <c r="D32" s="3"/>
      <c r="E32" s="3"/>
      <c r="F32" s="3"/>
      <c r="G32" s="5"/>
      <c r="I32" s="5"/>
      <c r="J32" s="63" t="s">
        <v>113</v>
      </c>
      <c r="K32" s="13"/>
      <c r="L32" s="3"/>
      <c r="M32" s="3"/>
      <c r="N32" s="3"/>
      <c r="O32" s="5"/>
      <c r="P32" s="5"/>
      <c r="R32" s="63" t="s">
        <v>112</v>
      </c>
      <c r="S32" s="13"/>
      <c r="U32" s="3"/>
      <c r="V32" s="3"/>
      <c r="W32" s="5"/>
      <c r="X32" s="64" t="s">
        <v>115</v>
      </c>
      <c r="Y32" s="13"/>
      <c r="AA32" s="3"/>
      <c r="AB32" s="3"/>
      <c r="AD32" s="63" t="s">
        <v>115</v>
      </c>
      <c r="AE32" s="13"/>
      <c r="AG32" s="3"/>
      <c r="AH32" s="3"/>
    </row>
    <row r="33" spans="1:34" ht="12" customHeight="1">
      <c r="A33" s="5"/>
      <c r="B33" s="40" t="s">
        <v>41</v>
      </c>
      <c r="C33" s="13"/>
      <c r="D33" s="3"/>
      <c r="E33" s="3"/>
      <c r="F33" s="3"/>
      <c r="G33" s="5"/>
      <c r="I33" s="5"/>
      <c r="J33" s="40" t="s">
        <v>41</v>
      </c>
      <c r="K33" s="13"/>
      <c r="L33" s="3"/>
      <c r="M33" s="3"/>
      <c r="N33" s="3"/>
      <c r="O33" s="5"/>
      <c r="P33" s="5"/>
      <c r="R33" s="63" t="s">
        <v>113</v>
      </c>
      <c r="S33" s="13"/>
      <c r="U33" s="3"/>
      <c r="V33" s="3"/>
      <c r="W33" s="5"/>
      <c r="X33" s="64" t="s">
        <v>114</v>
      </c>
      <c r="Y33" s="13"/>
      <c r="AA33" s="3"/>
      <c r="AB33" s="3"/>
      <c r="AD33" s="63" t="s">
        <v>114</v>
      </c>
      <c r="AE33" s="13"/>
      <c r="AG33" s="3"/>
      <c r="AH33" s="3"/>
    </row>
    <row r="34" spans="1:30" ht="12" customHeight="1">
      <c r="A34" s="5"/>
      <c r="B34" s="40" t="s">
        <v>69</v>
      </c>
      <c r="C34" s="13"/>
      <c r="D34" s="3"/>
      <c r="E34" s="3"/>
      <c r="F34" s="3"/>
      <c r="G34" s="5"/>
      <c r="I34" s="5"/>
      <c r="J34" s="40" t="s">
        <v>69</v>
      </c>
      <c r="K34" s="13"/>
      <c r="L34" s="33"/>
      <c r="M34" s="33"/>
      <c r="N34" s="33"/>
      <c r="O34" s="5"/>
      <c r="P34" s="5"/>
      <c r="R34" s="40" t="s">
        <v>41</v>
      </c>
      <c r="S34" s="13"/>
      <c r="T34" s="33"/>
      <c r="U34" s="33"/>
      <c r="V34" s="33"/>
      <c r="W34" s="5"/>
      <c r="X34" s="40" t="s">
        <v>41</v>
      </c>
      <c r="AD34" s="40" t="s">
        <v>41</v>
      </c>
    </row>
    <row r="35" spans="1:30" ht="12" customHeight="1">
      <c r="A35" s="5"/>
      <c r="C35" s="13"/>
      <c r="D35" s="3"/>
      <c r="E35" s="3"/>
      <c r="F35" s="3"/>
      <c r="G35" s="5"/>
      <c r="I35" s="5"/>
      <c r="J35" s="34"/>
      <c r="K35" s="13"/>
      <c r="L35" s="34"/>
      <c r="M35" s="34"/>
      <c r="N35" s="34"/>
      <c r="O35" s="5"/>
      <c r="P35" s="5"/>
      <c r="R35" s="41" t="s">
        <v>69</v>
      </c>
      <c r="S35" s="13"/>
      <c r="T35" s="33"/>
      <c r="U35" s="33"/>
      <c r="V35" s="33"/>
      <c r="W35" s="5"/>
      <c r="X35" s="41" t="s">
        <v>69</v>
      </c>
      <c r="AD35" s="40" t="s">
        <v>69</v>
      </c>
    </row>
    <row r="36" spans="3:22" ht="12" customHeight="1">
      <c r="C36" s="13"/>
      <c r="D36" s="3"/>
      <c r="E36" s="3"/>
      <c r="F36" s="3"/>
      <c r="J36" s="34"/>
      <c r="K36" s="34"/>
      <c r="L36" s="34"/>
      <c r="M36" s="34"/>
      <c r="N36" s="34"/>
      <c r="S36" s="13"/>
      <c r="T36" s="34"/>
      <c r="U36" s="34"/>
      <c r="V36" s="34"/>
    </row>
    <row r="37" spans="3:22" ht="15">
      <c r="C37" s="13"/>
      <c r="D37" s="3"/>
      <c r="E37" s="3"/>
      <c r="F37" s="3"/>
      <c r="J37" s="34"/>
      <c r="K37" s="34"/>
      <c r="L37" s="34"/>
      <c r="M37" s="34"/>
      <c r="N37" s="34"/>
      <c r="S37" s="34"/>
      <c r="T37" s="34"/>
      <c r="U37" s="34"/>
      <c r="V37" s="34"/>
    </row>
    <row r="38" spans="2:22" ht="15">
      <c r="B38" s="33"/>
      <c r="C38" s="13"/>
      <c r="D38" s="33"/>
      <c r="E38" s="33"/>
      <c r="F38" s="33"/>
      <c r="J38" s="34"/>
      <c r="K38" s="34"/>
      <c r="L38" s="34"/>
      <c r="M38" s="34"/>
      <c r="N38" s="34"/>
      <c r="R38" s="34"/>
      <c r="S38" s="34"/>
      <c r="T38" s="34"/>
      <c r="U38" s="34"/>
      <c r="V38" s="34"/>
    </row>
    <row r="39" spans="2:22" ht="15">
      <c r="B39" s="33"/>
      <c r="C39" s="13"/>
      <c r="D39" s="33"/>
      <c r="E39" s="33"/>
      <c r="F39" s="33"/>
      <c r="J39" s="34"/>
      <c r="K39" s="34"/>
      <c r="L39" s="34"/>
      <c r="M39" s="34"/>
      <c r="N39" s="34"/>
      <c r="R39" s="34"/>
      <c r="S39" s="34"/>
      <c r="T39" s="34"/>
      <c r="U39" s="34"/>
      <c r="V39" s="34"/>
    </row>
    <row r="40" spans="2:22" ht="15">
      <c r="B40" s="34"/>
      <c r="C40" s="13"/>
      <c r="D40" s="34"/>
      <c r="E40" s="34"/>
      <c r="F40" s="34"/>
      <c r="R40" s="34"/>
      <c r="S40" s="34"/>
      <c r="T40" s="34"/>
      <c r="U40" s="34"/>
      <c r="V40" s="34"/>
    </row>
    <row r="41" spans="2:6" ht="12.75">
      <c r="B41" s="34"/>
      <c r="C41" s="34"/>
      <c r="D41" s="34"/>
      <c r="E41" s="34"/>
      <c r="F41" s="34"/>
    </row>
    <row r="42" spans="2:6" ht="12.75">
      <c r="B42" s="34"/>
      <c r="C42" s="34"/>
      <c r="D42" s="34"/>
      <c r="E42" s="34"/>
      <c r="F42" s="34"/>
    </row>
    <row r="43" spans="2:6" ht="12.75">
      <c r="B43" s="34"/>
      <c r="C43" s="34"/>
      <c r="D43" s="34"/>
      <c r="E43" s="34"/>
      <c r="F43" s="34"/>
    </row>
    <row r="44" spans="2:6" ht="12.75">
      <c r="B44" s="34"/>
      <c r="C44" s="34"/>
      <c r="D44" s="34"/>
      <c r="E44" s="34"/>
      <c r="F44" s="34"/>
    </row>
  </sheetData>
  <sheetProtection/>
  <mergeCells count="10">
    <mergeCell ref="B5:C7"/>
    <mergeCell ref="D5:F5"/>
    <mergeCell ref="X5:Y7"/>
    <mergeCell ref="Z5:AB5"/>
    <mergeCell ref="AD5:AE7"/>
    <mergeCell ref="AF5:AH5"/>
    <mergeCell ref="J5:K7"/>
    <mergeCell ref="L5:N5"/>
    <mergeCell ref="R5:S7"/>
    <mergeCell ref="T5:V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6" r:id="rId1"/>
  <headerFooter>
    <oddFooter>&amp;C&amp;"Arial Unicode MS,標準"V-8-3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N41"/>
  <sheetViews>
    <sheetView showGridLines="0" workbookViewId="0" topLeftCell="H1">
      <selection activeCell="H1" sqref="H1"/>
    </sheetView>
  </sheetViews>
  <sheetFormatPr defaultColWidth="9.140625" defaultRowHeight="12.75"/>
  <cols>
    <col min="1" max="1" width="3.00390625" style="1" customWidth="1"/>
    <col min="2" max="2" width="9.57421875" style="1" customWidth="1"/>
    <col min="3" max="3" width="28.8515625" style="1" customWidth="1"/>
    <col min="4" max="6" width="11.7109375" style="1" customWidth="1"/>
    <col min="7" max="7" width="9.57421875" style="1" customWidth="1"/>
    <col min="8" max="8" width="1.1484375" style="1" customWidth="1"/>
    <col min="9" max="9" width="8.140625" style="1" customWidth="1"/>
    <col min="10" max="10" width="40.28125" style="1" customWidth="1"/>
    <col min="11" max="11" width="13.421875" style="1" customWidth="1"/>
    <col min="12" max="12" width="12.7109375" style="1" customWidth="1"/>
    <col min="13" max="13" width="13.0039062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2:14" ht="9" customHeight="1">
      <c r="B1" s="5"/>
      <c r="C1" s="5"/>
      <c r="D1" s="5"/>
      <c r="E1" s="5"/>
      <c r="F1" s="5"/>
      <c r="G1" s="5"/>
      <c r="I1" s="5"/>
      <c r="J1" s="5"/>
      <c r="K1" s="5"/>
      <c r="L1" s="5"/>
      <c r="M1" s="5"/>
      <c r="N1" s="5"/>
    </row>
    <row r="2" spans="2:14" ht="15" customHeight="1">
      <c r="B2" s="6" t="s">
        <v>137</v>
      </c>
      <c r="C2" s="6"/>
      <c r="D2" s="6"/>
      <c r="E2" s="6"/>
      <c r="F2" s="6"/>
      <c r="G2" s="5"/>
      <c r="I2" s="6" t="s">
        <v>138</v>
      </c>
      <c r="J2" s="6"/>
      <c r="K2" s="6"/>
      <c r="L2" s="6"/>
      <c r="M2" s="6"/>
      <c r="N2" s="5"/>
    </row>
    <row r="3" spans="2:14" ht="15" customHeight="1">
      <c r="B3" s="6" t="s">
        <v>70</v>
      </c>
      <c r="C3" s="6"/>
      <c r="D3" s="6"/>
      <c r="E3" s="6"/>
      <c r="F3" s="6"/>
      <c r="G3" s="5"/>
      <c r="I3" s="6" t="s">
        <v>127</v>
      </c>
      <c r="J3" s="6"/>
      <c r="K3" s="6"/>
      <c r="L3" s="6"/>
      <c r="M3" s="6"/>
      <c r="N3" s="5"/>
    </row>
    <row r="4" spans="2:14" ht="15" customHeight="1">
      <c r="B4" s="5"/>
      <c r="C4" s="6"/>
      <c r="D4" s="6"/>
      <c r="E4" s="6"/>
      <c r="F4" s="6"/>
      <c r="G4" s="5"/>
      <c r="I4" s="5"/>
      <c r="J4" s="6"/>
      <c r="K4" s="6"/>
      <c r="L4" s="6"/>
      <c r="M4" s="6"/>
      <c r="N4" s="5"/>
    </row>
    <row r="5" spans="2:14" ht="15" customHeight="1">
      <c r="B5" s="69" t="s">
        <v>40</v>
      </c>
      <c r="C5" s="70"/>
      <c r="D5" s="66" t="s">
        <v>80</v>
      </c>
      <c r="E5" s="67"/>
      <c r="F5" s="68"/>
      <c r="G5" s="5"/>
      <c r="I5" s="69" t="s">
        <v>79</v>
      </c>
      <c r="J5" s="70"/>
      <c r="K5" s="66" t="s">
        <v>80</v>
      </c>
      <c r="L5" s="67"/>
      <c r="M5" s="68"/>
      <c r="N5" s="5"/>
    </row>
    <row r="6" spans="2:14" ht="29.25" customHeight="1">
      <c r="B6" s="71"/>
      <c r="C6" s="72"/>
      <c r="D6" s="10" t="s">
        <v>81</v>
      </c>
      <c r="E6" s="8" t="s">
        <v>0</v>
      </c>
      <c r="F6" s="9" t="s">
        <v>1</v>
      </c>
      <c r="G6" s="5"/>
      <c r="I6" s="71"/>
      <c r="J6" s="72"/>
      <c r="K6" s="10" t="s">
        <v>81</v>
      </c>
      <c r="L6" s="8" t="s">
        <v>0</v>
      </c>
      <c r="M6" s="9" t="s">
        <v>1</v>
      </c>
      <c r="N6" s="5"/>
    </row>
    <row r="7" spans="2:14" ht="15" customHeight="1">
      <c r="B7" s="73"/>
      <c r="C7" s="74"/>
      <c r="D7" s="11"/>
      <c r="E7" s="14" t="s">
        <v>74</v>
      </c>
      <c r="F7" s="15"/>
      <c r="G7" s="5"/>
      <c r="I7" s="73"/>
      <c r="J7" s="74"/>
      <c r="K7" s="11"/>
      <c r="L7" s="14" t="s">
        <v>110</v>
      </c>
      <c r="M7" s="15"/>
      <c r="N7" s="5"/>
    </row>
    <row r="8" spans="2:14" ht="6.75" customHeight="1">
      <c r="B8" s="20"/>
      <c r="C8" s="17"/>
      <c r="D8" s="16"/>
      <c r="E8" s="3"/>
      <c r="F8" s="24"/>
      <c r="G8" s="5"/>
      <c r="I8" s="48"/>
      <c r="J8" s="49"/>
      <c r="K8" s="36"/>
      <c r="L8" s="29"/>
      <c r="M8" s="30"/>
      <c r="N8" s="5"/>
    </row>
    <row r="9" spans="2:14" ht="15">
      <c r="B9" s="21" t="s">
        <v>22</v>
      </c>
      <c r="C9" s="32"/>
      <c r="D9" s="16">
        <v>3567.261139346062</v>
      </c>
      <c r="E9" s="3">
        <v>5122.638995890781</v>
      </c>
      <c r="F9" s="24">
        <v>2724.226410101686</v>
      </c>
      <c r="G9" s="5"/>
      <c r="I9" s="51" t="s">
        <v>84</v>
      </c>
      <c r="J9" s="55"/>
      <c r="K9" s="35">
        <f>D9/$D$9</f>
        <v>1</v>
      </c>
      <c r="L9" s="26">
        <f>E9/$D$9</f>
        <v>1.4360145769507207</v>
      </c>
      <c r="M9" s="27">
        <f>F9/$D$9</f>
        <v>0.7636745120939146</v>
      </c>
      <c r="N9" s="5"/>
    </row>
    <row r="10" spans="2:14" ht="6" customHeight="1">
      <c r="B10" s="21"/>
      <c r="C10" s="18"/>
      <c r="D10" s="16"/>
      <c r="E10" s="3"/>
      <c r="F10" s="24"/>
      <c r="G10" s="5"/>
      <c r="I10" s="51"/>
      <c r="J10" s="52"/>
      <c r="K10" s="35"/>
      <c r="L10" s="26"/>
      <c r="M10" s="27"/>
      <c r="N10" s="5"/>
    </row>
    <row r="11" spans="2:14" ht="21.75" customHeight="1">
      <c r="B11" s="21" t="s">
        <v>23</v>
      </c>
      <c r="C11" s="18" t="s">
        <v>5</v>
      </c>
      <c r="D11" s="16">
        <v>74324.12664596265</v>
      </c>
      <c r="E11" s="3">
        <v>108379.54672131137</v>
      </c>
      <c r="F11" s="24">
        <v>-32208.213076923083</v>
      </c>
      <c r="G11" s="5"/>
      <c r="I11" s="51" t="s">
        <v>23</v>
      </c>
      <c r="J11" s="52" t="s">
        <v>85</v>
      </c>
      <c r="K11" s="35">
        <f>D11/$D$9</f>
        <v>20.835067504922694</v>
      </c>
      <c r="L11" s="26">
        <f aca="true" t="shared" si="0" ref="L11:L27">E11/$D$9</f>
        <v>30.381724939032395</v>
      </c>
      <c r="M11" s="27">
        <f aca="true" t="shared" si="1" ref="M11:M27">F11/$D$9</f>
        <v>-9.028835237676875</v>
      </c>
      <c r="N11" s="5"/>
    </row>
    <row r="12" spans="2:14" ht="20.25" customHeight="1">
      <c r="B12" s="21" t="s">
        <v>24</v>
      </c>
      <c r="C12" s="18" t="s">
        <v>6</v>
      </c>
      <c r="D12" s="16">
        <v>2030.0603097619903</v>
      </c>
      <c r="E12" s="3">
        <v>3668.4316877141546</v>
      </c>
      <c r="F12" s="24">
        <v>36.86409151681403</v>
      </c>
      <c r="G12" s="5"/>
      <c r="I12" s="51" t="s">
        <v>24</v>
      </c>
      <c r="J12" s="52" t="s">
        <v>86</v>
      </c>
      <c r="K12" s="35">
        <f>D12/$D$9</f>
        <v>0.569080936455954</v>
      </c>
      <c r="L12" s="26">
        <f t="shared" si="0"/>
        <v>1.0283608472764174</v>
      </c>
      <c r="M12" s="27">
        <f t="shared" si="1"/>
        <v>0.010334004177662144</v>
      </c>
      <c r="N12" s="5"/>
    </row>
    <row r="13" spans="2:14" ht="32.25" customHeight="1">
      <c r="B13" s="21" t="s">
        <v>25</v>
      </c>
      <c r="C13" s="18" t="s">
        <v>7</v>
      </c>
      <c r="D13" s="16">
        <v>19396.98612799269</v>
      </c>
      <c r="E13" s="3">
        <v>9735.626206470959</v>
      </c>
      <c r="F13" s="24">
        <v>69949.32419655757</v>
      </c>
      <c r="G13" s="5"/>
      <c r="I13" s="51" t="s">
        <v>25</v>
      </c>
      <c r="J13" s="52" t="s">
        <v>87</v>
      </c>
      <c r="K13" s="35">
        <f>D13/$D$9</f>
        <v>5.437501032388249</v>
      </c>
      <c r="L13" s="26">
        <f t="shared" si="0"/>
        <v>2.7291599426487907</v>
      </c>
      <c r="M13" s="27">
        <f t="shared" si="1"/>
        <v>19.608691784583073</v>
      </c>
      <c r="N13" s="5"/>
    </row>
    <row r="14" spans="2:14" ht="33" customHeight="1">
      <c r="B14" s="21" t="s">
        <v>26</v>
      </c>
      <c r="C14" s="18" t="s">
        <v>8</v>
      </c>
      <c r="D14" s="16">
        <v>23590.17060975605</v>
      </c>
      <c r="E14" s="3">
        <v>30448.200131578884</v>
      </c>
      <c r="F14" s="24">
        <v>3921.8595283018853</v>
      </c>
      <c r="G14" s="5"/>
      <c r="I14" s="51" t="s">
        <v>26</v>
      </c>
      <c r="J14" s="52" t="s">
        <v>88</v>
      </c>
      <c r="K14" s="35">
        <f>D14/$D$9</f>
        <v>6.612964313030505</v>
      </c>
      <c r="L14" s="26">
        <f t="shared" si="0"/>
        <v>8.53545589801159</v>
      </c>
      <c r="M14" s="27">
        <f t="shared" si="1"/>
        <v>1.0994035410092873</v>
      </c>
      <c r="N14" s="5"/>
    </row>
    <row r="15" spans="2:14" ht="16.5" customHeight="1">
      <c r="B15" s="21" t="s">
        <v>27</v>
      </c>
      <c r="C15" s="18" t="s">
        <v>9</v>
      </c>
      <c r="D15" s="16">
        <v>-5481.411249999888</v>
      </c>
      <c r="E15" s="3">
        <v>-9245.119999999843</v>
      </c>
      <c r="F15" s="24">
        <v>9209.193870967794</v>
      </c>
      <c r="G15" s="5"/>
      <c r="I15" s="51" t="s">
        <v>27</v>
      </c>
      <c r="J15" s="52" t="s">
        <v>89</v>
      </c>
      <c r="K15" s="35">
        <f aca="true" t="shared" si="2" ref="K15:K27">D15/$D$9</f>
        <v>-1.536588165509162</v>
      </c>
      <c r="L15" s="26">
        <f t="shared" si="0"/>
        <v>-2.591657756150318</v>
      </c>
      <c r="M15" s="27">
        <f t="shared" si="1"/>
        <v>2.5815866882837715</v>
      </c>
      <c r="N15" s="5"/>
    </row>
    <row r="16" spans="2:14" ht="34.5" customHeight="1">
      <c r="B16" s="21" t="s">
        <v>28</v>
      </c>
      <c r="C16" s="18" t="s">
        <v>10</v>
      </c>
      <c r="D16" s="16">
        <v>3032.082693864135</v>
      </c>
      <c r="E16" s="3">
        <v>3539.8276706869215</v>
      </c>
      <c r="F16" s="24">
        <v>2857.5694724747227</v>
      </c>
      <c r="G16" s="5"/>
      <c r="I16" s="51" t="s">
        <v>28</v>
      </c>
      <c r="J16" s="52" t="s">
        <v>90</v>
      </c>
      <c r="K16" s="35">
        <f t="shared" si="2"/>
        <v>0.8499749739151324</v>
      </c>
      <c r="L16" s="26">
        <f t="shared" si="0"/>
        <v>0.9923096550581745</v>
      </c>
      <c r="M16" s="27">
        <f t="shared" si="1"/>
        <v>0.8010541871903896</v>
      </c>
      <c r="N16" s="5"/>
    </row>
    <row r="17" spans="2:14" ht="20.25" customHeight="1">
      <c r="B17" s="21" t="s">
        <v>29</v>
      </c>
      <c r="C17" s="18" t="s">
        <v>11</v>
      </c>
      <c r="D17" s="16">
        <v>16008.841792929403</v>
      </c>
      <c r="E17" s="3">
        <v>18566.365359911557</v>
      </c>
      <c r="F17" s="24">
        <v>7905.530280701738</v>
      </c>
      <c r="G17" s="5"/>
      <c r="I17" s="51" t="s">
        <v>29</v>
      </c>
      <c r="J17" s="52" t="s">
        <v>91</v>
      </c>
      <c r="K17" s="35">
        <f t="shared" si="2"/>
        <v>4.487712328193637</v>
      </c>
      <c r="L17" s="26">
        <f t="shared" si="0"/>
        <v>5.204655514318494</v>
      </c>
      <c r="M17" s="27">
        <f t="shared" si="1"/>
        <v>2.2161344437348798</v>
      </c>
      <c r="N17" s="5"/>
    </row>
    <row r="18" spans="2:14" ht="34.5" customHeight="1">
      <c r="B18" s="21" t="s">
        <v>30</v>
      </c>
      <c r="C18" s="18" t="s">
        <v>12</v>
      </c>
      <c r="D18" s="16">
        <v>4248.87527314387</v>
      </c>
      <c r="E18" s="3">
        <v>10032.658220591575</v>
      </c>
      <c r="F18" s="24">
        <v>2507.1104195056623</v>
      </c>
      <c r="G18" s="5"/>
      <c r="I18" s="51" t="s">
        <v>30</v>
      </c>
      <c r="J18" s="52" t="s">
        <v>92</v>
      </c>
      <c r="K18" s="35">
        <f t="shared" si="2"/>
        <v>1.1910749191528935</v>
      </c>
      <c r="L18" s="26">
        <f t="shared" si="0"/>
        <v>2.812426068261077</v>
      </c>
      <c r="M18" s="27">
        <f t="shared" si="1"/>
        <v>0.7028110142688508</v>
      </c>
      <c r="N18" s="5"/>
    </row>
    <row r="19" spans="2:14" ht="27.75" customHeight="1">
      <c r="B19" s="21" t="s">
        <v>31</v>
      </c>
      <c r="C19" s="18" t="s">
        <v>13</v>
      </c>
      <c r="D19" s="16">
        <v>-10763.047372671463</v>
      </c>
      <c r="E19" s="3">
        <v>-27769.592158591222</v>
      </c>
      <c r="F19" s="24">
        <v>29873.643852631558</v>
      </c>
      <c r="G19" s="5"/>
      <c r="I19" s="51" t="s">
        <v>31</v>
      </c>
      <c r="J19" s="52" t="s">
        <v>93</v>
      </c>
      <c r="K19" s="35">
        <f t="shared" si="2"/>
        <v>-3.017173947249768</v>
      </c>
      <c r="L19" s="26">
        <f t="shared" si="0"/>
        <v>-7.784569470482289</v>
      </c>
      <c r="M19" s="27">
        <f t="shared" si="1"/>
        <v>8.37439219773742</v>
      </c>
      <c r="N19" s="5"/>
    </row>
    <row r="20" spans="2:14" ht="24" customHeight="1">
      <c r="B20" s="21" t="s">
        <v>32</v>
      </c>
      <c r="C20" s="18" t="s">
        <v>14</v>
      </c>
      <c r="D20" s="16">
        <v>26873.18455870116</v>
      </c>
      <c r="E20" s="3">
        <v>77874.42601889267</v>
      </c>
      <c r="F20" s="24">
        <v>4120.674069837839</v>
      </c>
      <c r="G20" s="5"/>
      <c r="I20" s="51" t="s">
        <v>32</v>
      </c>
      <c r="J20" s="52" t="s">
        <v>94</v>
      </c>
      <c r="K20" s="35">
        <f t="shared" si="2"/>
        <v>7.533282120082596</v>
      </c>
      <c r="L20" s="26">
        <f t="shared" si="0"/>
        <v>21.83031266199041</v>
      </c>
      <c r="M20" s="27">
        <f t="shared" si="1"/>
        <v>1.1551366465403277</v>
      </c>
      <c r="N20" s="5"/>
    </row>
    <row r="21" spans="2:14" ht="24.75" customHeight="1">
      <c r="B21" s="21" t="s">
        <v>33</v>
      </c>
      <c r="C21" s="18" t="s">
        <v>15</v>
      </c>
      <c r="D21" s="16">
        <v>-5213.57322916664</v>
      </c>
      <c r="E21" s="3">
        <v>11734.560677966134</v>
      </c>
      <c r="F21" s="24">
        <v>-32238.97594594588</v>
      </c>
      <c r="G21" s="5"/>
      <c r="I21" s="51" t="s">
        <v>33</v>
      </c>
      <c r="J21" s="52" t="s">
        <v>95</v>
      </c>
      <c r="K21" s="35">
        <f t="shared" si="2"/>
        <v>-1.4615059076169497</v>
      </c>
      <c r="L21" s="26">
        <f t="shared" si="0"/>
        <v>3.28951546286776</v>
      </c>
      <c r="M21" s="27">
        <f t="shared" si="1"/>
        <v>-9.037458903795256</v>
      </c>
      <c r="N21" s="5"/>
    </row>
    <row r="22" spans="2:14" ht="36.75" customHeight="1">
      <c r="B22" s="21" t="s">
        <v>34</v>
      </c>
      <c r="C22" s="18" t="s">
        <v>16</v>
      </c>
      <c r="D22" s="16">
        <v>4837.0250333333515</v>
      </c>
      <c r="E22" s="3">
        <v>5089.470294599045</v>
      </c>
      <c r="F22" s="24">
        <v>4303.308581314881</v>
      </c>
      <c r="G22" s="5"/>
      <c r="I22" s="51" t="s">
        <v>34</v>
      </c>
      <c r="J22" s="52" t="s">
        <v>96</v>
      </c>
      <c r="K22" s="35">
        <f t="shared" si="2"/>
        <v>1.355949240716383</v>
      </c>
      <c r="L22" s="26">
        <f t="shared" si="0"/>
        <v>1.42671649082916</v>
      </c>
      <c r="M22" s="27">
        <f t="shared" si="1"/>
        <v>1.2063340510315845</v>
      </c>
      <c r="N22" s="5"/>
    </row>
    <row r="23" spans="2:14" ht="32.25" customHeight="1">
      <c r="B23" s="21" t="s">
        <v>35</v>
      </c>
      <c r="C23" s="18" t="s">
        <v>17</v>
      </c>
      <c r="D23" s="16">
        <v>5311.1383680404715</v>
      </c>
      <c r="E23" s="3">
        <v>5360.839758886725</v>
      </c>
      <c r="F23" s="24">
        <v>5216.358364161834</v>
      </c>
      <c r="G23" s="5"/>
      <c r="I23" s="51" t="s">
        <v>35</v>
      </c>
      <c r="J23" s="52" t="s">
        <v>97</v>
      </c>
      <c r="K23" s="35">
        <f t="shared" si="2"/>
        <v>1.4888560608753445</v>
      </c>
      <c r="L23" s="26">
        <f t="shared" si="0"/>
        <v>1.5027887080533318</v>
      </c>
      <c r="M23" s="27">
        <f t="shared" si="1"/>
        <v>1.4622866564565775</v>
      </c>
      <c r="N23" s="5"/>
    </row>
    <row r="24" spans="2:14" ht="26.25" customHeight="1">
      <c r="B24" s="21" t="s">
        <v>36</v>
      </c>
      <c r="C24" s="18" t="s">
        <v>18</v>
      </c>
      <c r="D24" s="16">
        <v>2412.7561354323666</v>
      </c>
      <c r="E24" s="3">
        <v>2300.9785909941106</v>
      </c>
      <c r="F24" s="24">
        <v>3125.660330946688</v>
      </c>
      <c r="G24" s="5"/>
      <c r="I24" s="51" t="s">
        <v>36</v>
      </c>
      <c r="J24" s="52" t="s">
        <v>98</v>
      </c>
      <c r="K24" s="35">
        <f t="shared" si="2"/>
        <v>0.6763609506520918</v>
      </c>
      <c r="L24" s="26">
        <f t="shared" si="0"/>
        <v>0.6450266748388143</v>
      </c>
      <c r="M24" s="27">
        <f t="shared" si="1"/>
        <v>0.876207322326751</v>
      </c>
      <c r="N24" s="5"/>
    </row>
    <row r="25" spans="2:14" ht="30">
      <c r="B25" s="21" t="s">
        <v>37</v>
      </c>
      <c r="C25" s="18" t="s">
        <v>19</v>
      </c>
      <c r="D25" s="16">
        <v>27012.75560818106</v>
      </c>
      <c r="E25" s="3">
        <v>32761.910277249517</v>
      </c>
      <c r="F25" s="24">
        <v>5117.165517598348</v>
      </c>
      <c r="G25" s="5"/>
      <c r="I25" s="51" t="s">
        <v>37</v>
      </c>
      <c r="J25" s="52" t="s">
        <v>99</v>
      </c>
      <c r="K25" s="35">
        <f t="shared" si="2"/>
        <v>7.572407668795716</v>
      </c>
      <c r="L25" s="26">
        <f t="shared" si="0"/>
        <v>9.18405157275795</v>
      </c>
      <c r="M25" s="27">
        <f t="shared" si="1"/>
        <v>1.434480212608267</v>
      </c>
      <c r="N25" s="5"/>
    </row>
    <row r="26" spans="2:14" ht="15" customHeight="1">
      <c r="B26" s="21" t="s">
        <v>38</v>
      </c>
      <c r="C26" s="18" t="s">
        <v>20</v>
      </c>
      <c r="D26" s="16">
        <v>8612.164459134721</v>
      </c>
      <c r="E26" s="3">
        <v>9977.69573658555</v>
      </c>
      <c r="F26" s="24">
        <v>6421.758262910765</v>
      </c>
      <c r="G26" s="5"/>
      <c r="I26" s="51" t="s">
        <v>38</v>
      </c>
      <c r="J26" s="52" t="s">
        <v>100</v>
      </c>
      <c r="K26" s="35">
        <f t="shared" si="2"/>
        <v>2.4142231596516854</v>
      </c>
      <c r="L26" s="26">
        <f t="shared" si="0"/>
        <v>2.7970185940507366</v>
      </c>
      <c r="M26" s="27">
        <f t="shared" si="1"/>
        <v>1.8001929245045343</v>
      </c>
      <c r="N26" s="5"/>
    </row>
    <row r="27" spans="2:14" ht="27" customHeight="1">
      <c r="B27" s="22" t="s">
        <v>39</v>
      </c>
      <c r="C27" s="19" t="s">
        <v>21</v>
      </c>
      <c r="D27" s="12">
        <v>2219.302761864768</v>
      </c>
      <c r="E27" s="4">
        <v>1981.7508898715525</v>
      </c>
      <c r="F27" s="25">
        <v>2509.783571261793</v>
      </c>
      <c r="G27" s="5"/>
      <c r="I27" s="53" t="s">
        <v>39</v>
      </c>
      <c r="J27" s="54" t="s">
        <v>101</v>
      </c>
      <c r="K27" s="37">
        <f t="shared" si="2"/>
        <v>0.6221307258351159</v>
      </c>
      <c r="L27" s="28">
        <f t="shared" si="0"/>
        <v>0.5555384964709481</v>
      </c>
      <c r="M27" s="31">
        <f t="shared" si="1"/>
        <v>0.703560371170886</v>
      </c>
      <c r="N27" s="5"/>
    </row>
    <row r="28" spans="2:14" ht="6" customHeight="1">
      <c r="B28" s="33"/>
      <c r="C28" s="13"/>
      <c r="D28" s="3"/>
      <c r="E28" s="3"/>
      <c r="F28" s="3"/>
      <c r="G28" s="5"/>
      <c r="I28" s="33"/>
      <c r="J28" s="13"/>
      <c r="K28" s="3"/>
      <c r="L28" s="3"/>
      <c r="M28" s="3"/>
      <c r="N28" s="5"/>
    </row>
    <row r="29" spans="2:14" ht="12" customHeight="1">
      <c r="B29" s="39" t="s">
        <v>72</v>
      </c>
      <c r="C29" s="44"/>
      <c r="D29" s="3"/>
      <c r="E29" s="3"/>
      <c r="F29" s="3"/>
      <c r="G29" s="5"/>
      <c r="I29" s="39" t="s">
        <v>72</v>
      </c>
      <c r="J29" s="5"/>
      <c r="K29" s="3"/>
      <c r="L29" s="3"/>
      <c r="M29" s="3"/>
      <c r="N29" s="5"/>
    </row>
    <row r="30" spans="2:14" ht="12" customHeight="1">
      <c r="B30" s="39" t="s">
        <v>123</v>
      </c>
      <c r="C30" s="44"/>
      <c r="D30" s="3"/>
      <c r="E30" s="3"/>
      <c r="F30" s="3"/>
      <c r="G30" s="5"/>
      <c r="I30" s="39" t="s">
        <v>108</v>
      </c>
      <c r="J30" s="5"/>
      <c r="K30" s="3"/>
      <c r="L30" s="3"/>
      <c r="M30" s="3"/>
      <c r="N30" s="5"/>
    </row>
    <row r="31" spans="2:14" ht="12" customHeight="1">
      <c r="B31" s="39" t="s">
        <v>124</v>
      </c>
      <c r="C31" s="44"/>
      <c r="D31" s="5"/>
      <c r="E31" s="3"/>
      <c r="F31" s="3"/>
      <c r="G31" s="5"/>
      <c r="I31" s="39" t="s">
        <v>109</v>
      </c>
      <c r="J31" s="5"/>
      <c r="K31" s="3"/>
      <c r="L31" s="3"/>
      <c r="M31" s="3"/>
      <c r="N31" s="5"/>
    </row>
    <row r="32" spans="2:14" ht="13.5" customHeight="1">
      <c r="B32" s="64" t="s">
        <v>115</v>
      </c>
      <c r="C32" s="44"/>
      <c r="D32" s="5"/>
      <c r="E32" s="3"/>
      <c r="F32" s="3"/>
      <c r="G32" s="5"/>
      <c r="I32" s="63" t="s">
        <v>115</v>
      </c>
      <c r="J32" s="5"/>
      <c r="K32" s="3"/>
      <c r="L32" s="3"/>
      <c r="M32" s="3"/>
      <c r="N32" s="5"/>
    </row>
    <row r="33" spans="2:14" ht="12" customHeight="1">
      <c r="B33" s="64" t="s">
        <v>114</v>
      </c>
      <c r="C33" s="45"/>
      <c r="E33" s="3"/>
      <c r="F33" s="3"/>
      <c r="G33" s="5"/>
      <c r="I33" s="63" t="s">
        <v>114</v>
      </c>
      <c r="J33" s="13"/>
      <c r="K33" s="3"/>
      <c r="L33" s="3"/>
      <c r="M33" s="3"/>
      <c r="N33" s="5"/>
    </row>
    <row r="34" spans="2:14" ht="12" customHeight="1">
      <c r="B34" s="41" t="s">
        <v>41</v>
      </c>
      <c r="C34" s="45"/>
      <c r="E34" s="3"/>
      <c r="F34" s="3"/>
      <c r="G34" s="5"/>
      <c r="I34" s="40" t="s">
        <v>41</v>
      </c>
      <c r="J34" s="13"/>
      <c r="K34" s="3"/>
      <c r="L34" s="3"/>
      <c r="M34" s="3"/>
      <c r="N34" s="5"/>
    </row>
    <row r="35" spans="2:14" ht="12" customHeight="1">
      <c r="B35" s="41" t="s">
        <v>69</v>
      </c>
      <c r="C35" s="13"/>
      <c r="D35" s="33"/>
      <c r="E35" s="33"/>
      <c r="F35" s="33"/>
      <c r="G35" s="5"/>
      <c r="I35" s="40" t="s">
        <v>69</v>
      </c>
      <c r="J35" s="13"/>
      <c r="K35" s="33"/>
      <c r="L35" s="33"/>
      <c r="M35" s="33"/>
      <c r="N35" s="5"/>
    </row>
    <row r="36" spans="3:14" ht="12" customHeight="1">
      <c r="C36" s="13"/>
      <c r="D36" s="33"/>
      <c r="E36" s="33"/>
      <c r="F36" s="33"/>
      <c r="G36" s="5"/>
      <c r="I36" s="56"/>
      <c r="J36" s="13"/>
      <c r="K36" s="33"/>
      <c r="L36" s="33"/>
      <c r="M36" s="33"/>
      <c r="N36" s="5"/>
    </row>
    <row r="37" spans="3:13" ht="12" customHeight="1">
      <c r="C37" s="13"/>
      <c r="D37" s="34"/>
      <c r="E37" s="34"/>
      <c r="F37" s="34"/>
      <c r="I37" s="34"/>
      <c r="J37" s="13"/>
      <c r="K37" s="34"/>
      <c r="L37" s="34"/>
      <c r="M37" s="34"/>
    </row>
    <row r="38" spans="3:13" ht="12.75">
      <c r="C38" s="34"/>
      <c r="D38" s="34"/>
      <c r="E38" s="34"/>
      <c r="F38" s="34"/>
      <c r="I38" s="34"/>
      <c r="J38" s="34"/>
      <c r="K38" s="34"/>
      <c r="L38" s="34"/>
      <c r="M38" s="34"/>
    </row>
    <row r="39" spans="2:13" ht="12.75">
      <c r="B39" s="34"/>
      <c r="C39" s="34"/>
      <c r="D39" s="34"/>
      <c r="E39" s="34"/>
      <c r="F39" s="34"/>
      <c r="I39" s="34"/>
      <c r="J39" s="34"/>
      <c r="K39" s="34"/>
      <c r="L39" s="34"/>
      <c r="M39" s="34"/>
    </row>
    <row r="40" spans="2:13" ht="12.75">
      <c r="B40" s="34"/>
      <c r="C40" s="34"/>
      <c r="D40" s="34"/>
      <c r="E40" s="34"/>
      <c r="F40" s="34"/>
      <c r="I40" s="34"/>
      <c r="J40" s="34"/>
      <c r="K40" s="34"/>
      <c r="L40" s="34"/>
      <c r="M40" s="34"/>
    </row>
    <row r="41" spans="2:13" ht="12.75">
      <c r="B41" s="34"/>
      <c r="C41" s="34"/>
      <c r="D41" s="34"/>
      <c r="E41" s="34"/>
      <c r="F41" s="34"/>
      <c r="I41" s="34"/>
      <c r="J41" s="34"/>
      <c r="K41" s="34"/>
      <c r="L41" s="34"/>
      <c r="M41" s="34"/>
    </row>
  </sheetData>
  <sheetProtection/>
  <mergeCells count="4">
    <mergeCell ref="I5:J7"/>
    <mergeCell ref="K5:M5"/>
    <mergeCell ref="B5:C7"/>
    <mergeCell ref="D5:F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paperSize="9" r:id="rId1"/>
  <headerFooter>
    <oddFooter>&amp;CV-8-4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H44"/>
  <sheetViews>
    <sheetView showGridLines="0" workbookViewId="0" topLeftCell="AC1">
      <selection activeCell="AC1" sqref="AC1"/>
    </sheetView>
  </sheetViews>
  <sheetFormatPr defaultColWidth="9.140625" defaultRowHeight="12.75"/>
  <cols>
    <col min="1" max="1" width="1.7109375" style="1" customWidth="1"/>
    <col min="2" max="2" width="9.57421875" style="1" customWidth="1"/>
    <col min="3" max="3" width="28.8515625" style="1" customWidth="1"/>
    <col min="4" max="4" width="16.140625" style="1" customWidth="1"/>
    <col min="5" max="5" width="14.8515625" style="1" customWidth="1"/>
    <col min="6" max="6" width="15.0039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57421875" style="1" customWidth="1"/>
    <col min="11" max="11" width="28.8515625" style="1" customWidth="1"/>
    <col min="12" max="12" width="17.28125" style="1" customWidth="1"/>
    <col min="13" max="13" width="15.8515625" style="1" customWidth="1"/>
    <col min="14" max="14" width="16.421875" style="1" customWidth="1"/>
    <col min="15" max="15" width="2.7109375" style="1" customWidth="1"/>
    <col min="16" max="16" width="8.421875" style="1" customWidth="1"/>
    <col min="17" max="17" width="1.1484375" style="1" customWidth="1"/>
    <col min="18" max="18" width="9.57421875" style="1" customWidth="1"/>
    <col min="19" max="19" width="30.8515625" style="1" customWidth="1"/>
    <col min="20" max="20" width="16.8515625" style="1" customWidth="1"/>
    <col min="21" max="21" width="15.57421875" style="1" customWidth="1"/>
    <col min="22" max="22" width="13.28125" style="1" customWidth="1"/>
    <col min="23" max="23" width="3.421875" style="1" customWidth="1"/>
    <col min="24" max="24" width="11.28125" style="1" customWidth="1"/>
    <col min="25" max="25" width="34.8515625" style="1" customWidth="1"/>
    <col min="26" max="26" width="14.7109375" style="1" customWidth="1"/>
    <col min="27" max="28" width="9.140625" style="1" customWidth="1"/>
    <col min="29" max="29" width="1.7109375" style="1" customWidth="1"/>
    <col min="30" max="30" width="9.140625" style="1" customWidth="1"/>
    <col min="31" max="31" width="36.7109375" style="1" customWidth="1"/>
    <col min="32" max="32" width="14.421875" style="1" customWidth="1"/>
    <col min="33" max="33" width="13.8515625" style="1" customWidth="1"/>
    <col min="34" max="34" width="14.7109375" style="1" customWidth="1"/>
    <col min="35" max="16384" width="9.140625" style="1" customWidth="1"/>
  </cols>
  <sheetData>
    <row r="1" spans="1:34" ht="6" customHeight="1">
      <c r="A1" s="5"/>
      <c r="B1" s="5"/>
      <c r="C1" s="5"/>
      <c r="D1" s="5"/>
      <c r="E1" s="5"/>
      <c r="F1" s="5"/>
      <c r="G1" s="5"/>
      <c r="I1" s="5"/>
      <c r="J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  <c r="AD1" s="5"/>
      <c r="AE1" s="5"/>
      <c r="AF1" s="5"/>
      <c r="AG1" s="5"/>
      <c r="AH1" s="5"/>
    </row>
    <row r="2" spans="1:34" ht="15" customHeight="1">
      <c r="A2" s="5"/>
      <c r="B2" s="6" t="s">
        <v>139</v>
      </c>
      <c r="C2" s="6"/>
      <c r="D2" s="6"/>
      <c r="E2" s="6"/>
      <c r="F2" s="6"/>
      <c r="G2" s="5"/>
      <c r="I2" s="5"/>
      <c r="J2" s="6" t="s">
        <v>140</v>
      </c>
      <c r="K2" s="42"/>
      <c r="L2" s="6"/>
      <c r="M2" s="6"/>
      <c r="N2" s="6"/>
      <c r="O2" s="5"/>
      <c r="P2" s="5"/>
      <c r="R2" s="6" t="s">
        <v>141</v>
      </c>
      <c r="S2" s="6"/>
      <c r="T2" s="6"/>
      <c r="U2" s="6"/>
      <c r="V2" s="6"/>
      <c r="W2" s="5"/>
      <c r="X2" s="6" t="s">
        <v>146</v>
      </c>
      <c r="Y2" s="6"/>
      <c r="AD2" s="6" t="s">
        <v>142</v>
      </c>
      <c r="AE2" s="6"/>
      <c r="AF2" s="6"/>
      <c r="AG2" s="6"/>
      <c r="AH2" s="6"/>
    </row>
    <row r="3" spans="1:34" ht="15" customHeight="1">
      <c r="A3" s="5"/>
      <c r="B3" s="6" t="s">
        <v>125</v>
      </c>
      <c r="C3" s="6"/>
      <c r="D3" s="6"/>
      <c r="E3" s="6"/>
      <c r="F3" s="6"/>
      <c r="G3" s="5"/>
      <c r="I3" s="5"/>
      <c r="J3" s="6" t="s">
        <v>71</v>
      </c>
      <c r="K3" s="42"/>
      <c r="L3" s="6"/>
      <c r="M3" s="6"/>
      <c r="N3" s="6"/>
      <c r="O3" s="5"/>
      <c r="P3" s="5"/>
      <c r="R3" s="6" t="s">
        <v>102</v>
      </c>
      <c r="S3" s="6"/>
      <c r="T3" s="6"/>
      <c r="U3" s="6"/>
      <c r="V3" s="6"/>
      <c r="W3" s="5"/>
      <c r="X3" s="6" t="s">
        <v>147</v>
      </c>
      <c r="Y3" s="6"/>
      <c r="AD3" s="6" t="s">
        <v>148</v>
      </c>
      <c r="AE3" s="6"/>
      <c r="AF3" s="6"/>
      <c r="AG3" s="6"/>
      <c r="AH3" s="6"/>
    </row>
    <row r="4" spans="1:34" ht="15" customHeight="1">
      <c r="A4" s="5"/>
      <c r="B4" s="5"/>
      <c r="C4" s="6"/>
      <c r="D4" s="6"/>
      <c r="E4" s="6"/>
      <c r="F4" s="6"/>
      <c r="G4" s="5"/>
      <c r="I4" s="5"/>
      <c r="J4" s="5"/>
      <c r="K4" s="6"/>
      <c r="L4" s="6"/>
      <c r="M4" s="6"/>
      <c r="N4" s="6"/>
      <c r="O4" s="5"/>
      <c r="P4" s="5"/>
      <c r="R4" s="5"/>
      <c r="S4" s="6"/>
      <c r="T4" s="6"/>
      <c r="U4" s="6"/>
      <c r="V4" s="6"/>
      <c r="W4" s="5"/>
      <c r="AD4" s="5"/>
      <c r="AE4" s="6"/>
      <c r="AF4" s="6"/>
      <c r="AG4" s="6"/>
      <c r="AH4" s="6"/>
    </row>
    <row r="5" spans="1:34" ht="15" customHeight="1">
      <c r="A5" s="5"/>
      <c r="B5" s="69" t="s">
        <v>44</v>
      </c>
      <c r="C5" s="70"/>
      <c r="D5" s="66" t="s">
        <v>80</v>
      </c>
      <c r="E5" s="67"/>
      <c r="F5" s="68"/>
      <c r="G5" s="5"/>
      <c r="I5" s="5"/>
      <c r="J5" s="69" t="s">
        <v>79</v>
      </c>
      <c r="K5" s="70"/>
      <c r="L5" s="66" t="s">
        <v>80</v>
      </c>
      <c r="M5" s="67"/>
      <c r="N5" s="68"/>
      <c r="O5" s="5"/>
      <c r="P5" s="5"/>
      <c r="R5" s="69" t="s">
        <v>79</v>
      </c>
      <c r="S5" s="70"/>
      <c r="T5" s="66" t="s">
        <v>80</v>
      </c>
      <c r="U5" s="67"/>
      <c r="V5" s="68"/>
      <c r="W5" s="5"/>
      <c r="X5" s="69" t="s">
        <v>79</v>
      </c>
      <c r="Y5" s="70"/>
      <c r="Z5" s="66" t="s">
        <v>80</v>
      </c>
      <c r="AA5" s="67"/>
      <c r="AB5" s="68"/>
      <c r="AD5" s="69" t="s">
        <v>79</v>
      </c>
      <c r="AE5" s="70"/>
      <c r="AF5" s="66" t="s">
        <v>80</v>
      </c>
      <c r="AG5" s="67"/>
      <c r="AH5" s="68"/>
    </row>
    <row r="6" spans="1:34" ht="29.25" customHeight="1">
      <c r="A6" s="5"/>
      <c r="B6" s="71"/>
      <c r="C6" s="72"/>
      <c r="D6" s="10" t="s">
        <v>81</v>
      </c>
      <c r="E6" s="8" t="s">
        <v>0</v>
      </c>
      <c r="F6" s="9" t="s">
        <v>1</v>
      </c>
      <c r="G6" s="5"/>
      <c r="I6" s="5"/>
      <c r="J6" s="71"/>
      <c r="K6" s="72"/>
      <c r="L6" s="10" t="s">
        <v>81</v>
      </c>
      <c r="M6" s="8" t="s">
        <v>0</v>
      </c>
      <c r="N6" s="9" t="s">
        <v>1</v>
      </c>
      <c r="O6" s="5"/>
      <c r="P6" s="5"/>
      <c r="R6" s="71"/>
      <c r="S6" s="72"/>
      <c r="T6" s="10" t="s">
        <v>81</v>
      </c>
      <c r="U6" s="8" t="s">
        <v>0</v>
      </c>
      <c r="V6" s="9" t="s">
        <v>1</v>
      </c>
      <c r="W6" s="5"/>
      <c r="X6" s="71"/>
      <c r="Y6" s="72"/>
      <c r="Z6" s="10" t="s">
        <v>81</v>
      </c>
      <c r="AA6" s="8" t="s">
        <v>0</v>
      </c>
      <c r="AB6" s="9" t="s">
        <v>1</v>
      </c>
      <c r="AD6" s="71"/>
      <c r="AE6" s="72"/>
      <c r="AF6" s="10" t="s">
        <v>81</v>
      </c>
      <c r="AG6" s="8" t="s">
        <v>0</v>
      </c>
      <c r="AH6" s="9" t="s">
        <v>1</v>
      </c>
    </row>
    <row r="7" spans="1:34" ht="15" customHeight="1">
      <c r="A7" s="5"/>
      <c r="B7" s="73"/>
      <c r="C7" s="74"/>
      <c r="D7" s="11"/>
      <c r="E7" s="14" t="s">
        <v>82</v>
      </c>
      <c r="F7" s="15"/>
      <c r="G7" s="5"/>
      <c r="I7" s="5"/>
      <c r="J7" s="73"/>
      <c r="K7" s="74"/>
      <c r="L7" s="11"/>
      <c r="M7" s="14" t="s">
        <v>82</v>
      </c>
      <c r="N7" s="15"/>
      <c r="O7" s="5"/>
      <c r="P7" s="5"/>
      <c r="R7" s="73"/>
      <c r="S7" s="74"/>
      <c r="T7" s="11"/>
      <c r="U7" s="14" t="s">
        <v>82</v>
      </c>
      <c r="V7" s="15"/>
      <c r="W7" s="5"/>
      <c r="X7" s="73"/>
      <c r="Y7" s="74"/>
      <c r="Z7" s="11"/>
      <c r="AA7" s="14" t="s">
        <v>126</v>
      </c>
      <c r="AB7" s="15"/>
      <c r="AD7" s="73"/>
      <c r="AE7" s="74"/>
      <c r="AF7" s="11"/>
      <c r="AG7" s="14" t="s">
        <v>111</v>
      </c>
      <c r="AH7" s="15"/>
    </row>
    <row r="8" spans="1:34" ht="6.75" customHeight="1">
      <c r="A8" s="5"/>
      <c r="B8" s="20"/>
      <c r="C8" s="17"/>
      <c r="D8" s="16"/>
      <c r="E8" s="3"/>
      <c r="F8" s="24"/>
      <c r="G8" s="5"/>
      <c r="I8" s="5"/>
      <c r="J8" s="48"/>
      <c r="K8" s="49"/>
      <c r="L8" s="16"/>
      <c r="M8" s="3"/>
      <c r="N8" s="24"/>
      <c r="O8" s="5"/>
      <c r="P8" s="5"/>
      <c r="R8" s="48"/>
      <c r="S8" s="49"/>
      <c r="T8" s="16"/>
      <c r="U8" s="3"/>
      <c r="V8" s="24"/>
      <c r="W8" s="5"/>
      <c r="X8" s="48"/>
      <c r="Y8" s="49"/>
      <c r="Z8" s="16"/>
      <c r="AA8" s="3"/>
      <c r="AB8" s="24"/>
      <c r="AD8" s="48"/>
      <c r="AE8" s="57"/>
      <c r="AF8" s="59"/>
      <c r="AG8" s="61"/>
      <c r="AH8" s="62"/>
    </row>
    <row r="9" spans="1:34" ht="15">
      <c r="A9" s="5"/>
      <c r="B9" s="21" t="s">
        <v>47</v>
      </c>
      <c r="C9" s="32"/>
      <c r="D9" s="16">
        <f>SUM(D11:D27)</f>
        <v>12312332089.754704</v>
      </c>
      <c r="E9" s="3">
        <f>SUM(E11:E27)</f>
        <v>7503779924.705703</v>
      </c>
      <c r="F9" s="24">
        <f>SUM(F11:F27)</f>
        <v>4808552165.049002</v>
      </c>
      <c r="G9" s="5"/>
      <c r="I9" s="5"/>
      <c r="J9" s="51" t="s">
        <v>84</v>
      </c>
      <c r="K9" s="55"/>
      <c r="L9" s="16">
        <f>SUM(L11:L27)</f>
        <v>10691411435.169525</v>
      </c>
      <c r="M9" s="3">
        <f>SUM(M11:M27)</f>
        <v>6685612514.838011</v>
      </c>
      <c r="N9" s="24">
        <f>SUM(N11:N27)</f>
        <v>4005798920.3315177</v>
      </c>
      <c r="O9" s="5"/>
      <c r="P9" s="5"/>
      <c r="R9" s="51" t="s">
        <v>84</v>
      </c>
      <c r="S9" s="55"/>
      <c r="T9" s="16">
        <f>D9-L9</f>
        <v>1620920654.5851784</v>
      </c>
      <c r="U9" s="3">
        <f>E9-M9</f>
        <v>818167409.867692</v>
      </c>
      <c r="V9" s="24">
        <f>F9-N9</f>
        <v>802753244.717484</v>
      </c>
      <c r="W9" s="5"/>
      <c r="X9" s="51" t="s">
        <v>84</v>
      </c>
      <c r="Y9" s="55"/>
      <c r="Z9" s="16">
        <f>SUM(Z11:Z27)</f>
        <v>1460963.0000000028</v>
      </c>
      <c r="AA9" s="3">
        <f>SUM(AA11:AA27)</f>
        <v>812210.9999999995</v>
      </c>
      <c r="AB9" s="3">
        <f>SUM(AB11:AB27)</f>
        <v>648752.0000000031</v>
      </c>
      <c r="AC9" s="60"/>
      <c r="AD9" s="51" t="s">
        <v>84</v>
      </c>
      <c r="AE9" s="55"/>
      <c r="AF9" s="16">
        <f>T9/Z9</f>
        <v>1109.4878204206234</v>
      </c>
      <c r="AG9" s="3">
        <f>U9/AA9</f>
        <v>1007.3335744870391</v>
      </c>
      <c r="AH9" s="24">
        <f>V9/AB9</f>
        <v>1237.380762937887</v>
      </c>
    </row>
    <row r="10" spans="1:34" ht="6" customHeight="1">
      <c r="A10" s="5"/>
      <c r="B10" s="21"/>
      <c r="C10" s="18"/>
      <c r="D10" s="16"/>
      <c r="E10" s="3"/>
      <c r="F10" s="24"/>
      <c r="G10" s="5"/>
      <c r="I10" s="5"/>
      <c r="J10" s="51"/>
      <c r="K10" s="52"/>
      <c r="L10" s="16"/>
      <c r="M10" s="3"/>
      <c r="N10" s="24"/>
      <c r="O10" s="5"/>
      <c r="P10" s="5"/>
      <c r="R10" s="51"/>
      <c r="S10" s="52"/>
      <c r="T10" s="16"/>
      <c r="U10" s="3"/>
      <c r="V10" s="24"/>
      <c r="W10" s="5"/>
      <c r="X10" s="51"/>
      <c r="Y10" s="52"/>
      <c r="Z10" s="16"/>
      <c r="AA10" s="3"/>
      <c r="AB10" s="24"/>
      <c r="AD10" s="51"/>
      <c r="AE10" s="55"/>
      <c r="AF10" s="16"/>
      <c r="AG10" s="3"/>
      <c r="AH10" s="24"/>
    </row>
    <row r="11" spans="1:34" ht="21.75" customHeight="1">
      <c r="A11" s="5"/>
      <c r="B11" s="21" t="s">
        <v>23</v>
      </c>
      <c r="C11" s="18" t="s">
        <v>48</v>
      </c>
      <c r="D11" s="16">
        <f>E11+F11</f>
        <v>55220776.959999986</v>
      </c>
      <c r="E11" s="3">
        <v>53625222.15999999</v>
      </c>
      <c r="F11" s="24">
        <v>1595554.7999999996</v>
      </c>
      <c r="G11" s="5"/>
      <c r="I11" s="5"/>
      <c r="J11" s="51" t="s">
        <v>23</v>
      </c>
      <c r="K11" s="52" t="s">
        <v>85</v>
      </c>
      <c r="L11" s="16">
        <f>M11+N11</f>
        <v>43254592.57</v>
      </c>
      <c r="M11" s="3">
        <v>40402917.46</v>
      </c>
      <c r="N11" s="24">
        <v>2851675.11</v>
      </c>
      <c r="O11" s="5"/>
      <c r="P11" s="5"/>
      <c r="R11" s="51" t="s">
        <v>23</v>
      </c>
      <c r="S11" s="52" t="s">
        <v>85</v>
      </c>
      <c r="T11" s="16">
        <f>D11-L11</f>
        <v>11966184.389999986</v>
      </c>
      <c r="U11" s="3">
        <f aca="true" t="shared" si="0" ref="U11:U27">E11-M11</f>
        <v>13222304.699999988</v>
      </c>
      <c r="V11" s="24">
        <f aca="true" t="shared" si="1" ref="V11:V27">F11-N11</f>
        <v>-1256120.3100000003</v>
      </c>
      <c r="W11" s="5"/>
      <c r="X11" s="51" t="s">
        <v>23</v>
      </c>
      <c r="Y11" s="52" t="s">
        <v>85</v>
      </c>
      <c r="Z11" s="16">
        <f>SUM(AA11:AB11)</f>
        <v>1433.9999999999998</v>
      </c>
      <c r="AA11" s="3">
        <v>966.9999999999998</v>
      </c>
      <c r="AB11" s="24">
        <v>466.99999999999994</v>
      </c>
      <c r="AD11" s="51" t="s">
        <v>23</v>
      </c>
      <c r="AE11" s="55" t="s">
        <v>85</v>
      </c>
      <c r="AF11" s="16">
        <f aca="true" t="shared" si="2" ref="AF11:AF27">T11/Z11</f>
        <v>8344.619518828444</v>
      </c>
      <c r="AG11" s="3">
        <f aca="true" t="shared" si="3" ref="AG11:AG27">U11/AA11</f>
        <v>13673.531230610126</v>
      </c>
      <c r="AH11" s="24">
        <f aca="true" t="shared" si="4" ref="AH11:AH27">V11/AB11</f>
        <v>-2689.7651177730204</v>
      </c>
    </row>
    <row r="12" spans="1:34" ht="20.25" customHeight="1">
      <c r="A12" s="5"/>
      <c r="B12" s="21" t="s">
        <v>24</v>
      </c>
      <c r="C12" s="18" t="s">
        <v>60</v>
      </c>
      <c r="D12" s="16">
        <f>E12+F12</f>
        <v>2819297793.4626856</v>
      </c>
      <c r="E12" s="3">
        <v>2130413610.710687</v>
      </c>
      <c r="F12" s="24">
        <v>688884182.7519989</v>
      </c>
      <c r="G12" s="5"/>
      <c r="I12" s="5"/>
      <c r="J12" s="51" t="s">
        <v>24</v>
      </c>
      <c r="K12" s="52" t="s">
        <v>86</v>
      </c>
      <c r="L12" s="16">
        <f>M12+N12</f>
        <v>2675602004.496493</v>
      </c>
      <c r="M12" s="3">
        <v>1987895039.642992</v>
      </c>
      <c r="N12" s="24">
        <v>687706964.853501</v>
      </c>
      <c r="O12" s="5"/>
      <c r="P12" s="5"/>
      <c r="R12" s="51" t="s">
        <v>24</v>
      </c>
      <c r="S12" s="52" t="s">
        <v>86</v>
      </c>
      <c r="T12" s="16">
        <f aca="true" t="shared" si="5" ref="T12:T27">D12-L12</f>
        <v>143695788.96619272</v>
      </c>
      <c r="U12" s="3">
        <f t="shared" si="0"/>
        <v>142518571.0676949</v>
      </c>
      <c r="V12" s="24">
        <f t="shared" si="1"/>
        <v>1177217.898497939</v>
      </c>
      <c r="W12" s="5"/>
      <c r="X12" s="51" t="s">
        <v>24</v>
      </c>
      <c r="Y12" s="52" t="s">
        <v>86</v>
      </c>
      <c r="Z12" s="16">
        <f aca="true" t="shared" si="6" ref="Z12:Z27">SUM(AA12:AB12)</f>
        <v>436339.00000000006</v>
      </c>
      <c r="AA12" s="3">
        <v>306796.0000000001</v>
      </c>
      <c r="AB12" s="24">
        <v>129542.99999999993</v>
      </c>
      <c r="AD12" s="51" t="s">
        <v>24</v>
      </c>
      <c r="AE12" s="55" t="s">
        <v>86</v>
      </c>
      <c r="AF12" s="16">
        <f t="shared" si="2"/>
        <v>329.32144265397477</v>
      </c>
      <c r="AG12" s="3">
        <f t="shared" si="3"/>
        <v>464.53855678592566</v>
      </c>
      <c r="AH12" s="24">
        <f t="shared" si="4"/>
        <v>9.087468242189386</v>
      </c>
    </row>
    <row r="13" spans="1:34" ht="31.5" customHeight="1">
      <c r="A13" s="5"/>
      <c r="B13" s="21" t="s">
        <v>25</v>
      </c>
      <c r="C13" s="18" t="s">
        <v>61</v>
      </c>
      <c r="D13" s="16">
        <f>E13+F13</f>
        <v>562963803.7570007</v>
      </c>
      <c r="E13" s="3">
        <v>148955443.81199998</v>
      </c>
      <c r="F13" s="24">
        <v>414008359.94500065</v>
      </c>
      <c r="G13" s="5"/>
      <c r="I13" s="5"/>
      <c r="J13" s="51" t="s">
        <v>25</v>
      </c>
      <c r="K13" s="52" t="s">
        <v>87</v>
      </c>
      <c r="L13" s="16">
        <f>M13+N13</f>
        <v>478703296.01700044</v>
      </c>
      <c r="M13" s="3">
        <v>113449615.03700039</v>
      </c>
      <c r="N13" s="24">
        <v>365253680.98</v>
      </c>
      <c r="O13" s="5"/>
      <c r="P13" s="5"/>
      <c r="R13" s="51" t="s">
        <v>25</v>
      </c>
      <c r="S13" s="52" t="s">
        <v>87</v>
      </c>
      <c r="T13" s="16">
        <f t="shared" si="5"/>
        <v>84260507.74000025</v>
      </c>
      <c r="U13" s="3">
        <f t="shared" si="0"/>
        <v>35505828.77499959</v>
      </c>
      <c r="V13" s="24">
        <f t="shared" si="1"/>
        <v>48754678.96500063</v>
      </c>
      <c r="W13" s="5"/>
      <c r="X13" s="51" t="s">
        <v>25</v>
      </c>
      <c r="Y13" s="52" t="s">
        <v>87</v>
      </c>
      <c r="Z13" s="16">
        <f t="shared" si="6"/>
        <v>13552.000000000022</v>
      </c>
      <c r="AA13" s="3">
        <v>8793.000000000027</v>
      </c>
      <c r="AB13" s="24">
        <v>4758.999999999994</v>
      </c>
      <c r="AD13" s="51" t="s">
        <v>25</v>
      </c>
      <c r="AE13" s="55" t="s">
        <v>87</v>
      </c>
      <c r="AF13" s="16">
        <f t="shared" si="2"/>
        <v>6217.569933589147</v>
      </c>
      <c r="AG13" s="3">
        <f t="shared" si="3"/>
        <v>4037.965287728816</v>
      </c>
      <c r="AH13" s="24">
        <f t="shared" si="4"/>
        <v>10244.73186909029</v>
      </c>
    </row>
    <row r="14" spans="1:34" ht="45" customHeight="1">
      <c r="A14" s="5"/>
      <c r="B14" s="21" t="s">
        <v>26</v>
      </c>
      <c r="C14" s="18" t="s">
        <v>62</v>
      </c>
      <c r="D14" s="16">
        <f aca="true" t="shared" si="7" ref="D14:D27">E14+F14</f>
        <v>47788079.32499998</v>
      </c>
      <c r="E14" s="3">
        <v>46101046.20499998</v>
      </c>
      <c r="F14" s="24">
        <v>1687033.1199999999</v>
      </c>
      <c r="G14" s="5"/>
      <c r="I14" s="5"/>
      <c r="J14" s="51" t="s">
        <v>26</v>
      </c>
      <c r="K14" s="52" t="s">
        <v>88</v>
      </c>
      <c r="L14" s="16">
        <f aca="true" t="shared" si="8" ref="L14:L27">M14+N14</f>
        <v>38116109.375</v>
      </c>
      <c r="M14" s="3">
        <v>36844793.365</v>
      </c>
      <c r="N14" s="24">
        <v>1271316.01</v>
      </c>
      <c r="O14" s="5"/>
      <c r="P14" s="5"/>
      <c r="R14" s="51" t="s">
        <v>26</v>
      </c>
      <c r="S14" s="52" t="s">
        <v>88</v>
      </c>
      <c r="T14" s="16">
        <f t="shared" si="5"/>
        <v>9671969.94999998</v>
      </c>
      <c r="U14" s="3">
        <f t="shared" si="0"/>
        <v>9256252.839999981</v>
      </c>
      <c r="V14" s="24">
        <f t="shared" si="1"/>
        <v>415717.10999999987</v>
      </c>
      <c r="W14" s="5"/>
      <c r="X14" s="51" t="s">
        <v>26</v>
      </c>
      <c r="Y14" s="52" t="s">
        <v>88</v>
      </c>
      <c r="Z14" s="16">
        <f t="shared" si="6"/>
        <v>4247.999999999999</v>
      </c>
      <c r="AA14" s="3">
        <v>3953.999999999999</v>
      </c>
      <c r="AB14" s="24">
        <v>293.9999999999999</v>
      </c>
      <c r="AD14" s="51" t="s">
        <v>26</v>
      </c>
      <c r="AE14" s="55" t="s">
        <v>88</v>
      </c>
      <c r="AF14" s="16">
        <f t="shared" si="2"/>
        <v>2276.829084274949</v>
      </c>
      <c r="AG14" s="3">
        <f t="shared" si="3"/>
        <v>2340.9845321193684</v>
      </c>
      <c r="AH14" s="24">
        <f t="shared" si="4"/>
        <v>1414.0037755102042</v>
      </c>
    </row>
    <row r="15" spans="1:34" ht="16.5" customHeight="1">
      <c r="A15" s="5"/>
      <c r="B15" s="21" t="s">
        <v>27</v>
      </c>
      <c r="C15" s="18" t="s">
        <v>63</v>
      </c>
      <c r="D15" s="16">
        <f t="shared" si="7"/>
        <v>64934442.85000002</v>
      </c>
      <c r="E15" s="3">
        <v>57850345.530000016</v>
      </c>
      <c r="F15" s="24">
        <v>7084097.32</v>
      </c>
      <c r="G15" s="5"/>
      <c r="I15" s="5"/>
      <c r="J15" s="51" t="s">
        <v>27</v>
      </c>
      <c r="K15" s="52" t="s">
        <v>89</v>
      </c>
      <c r="L15" s="16">
        <f t="shared" si="8"/>
        <v>65767617.36</v>
      </c>
      <c r="M15" s="3">
        <v>58969005.05</v>
      </c>
      <c r="N15" s="24">
        <v>6798612.309999999</v>
      </c>
      <c r="O15" s="5"/>
      <c r="P15" s="5"/>
      <c r="R15" s="51" t="s">
        <v>27</v>
      </c>
      <c r="S15" s="52" t="s">
        <v>89</v>
      </c>
      <c r="T15" s="16">
        <f t="shared" si="5"/>
        <v>-833174.509999983</v>
      </c>
      <c r="U15" s="3">
        <f t="shared" si="0"/>
        <v>-1118659.519999981</v>
      </c>
      <c r="V15" s="24">
        <f t="shared" si="1"/>
        <v>285485.01000000164</v>
      </c>
      <c r="W15" s="5"/>
      <c r="X15" s="51" t="s">
        <v>27</v>
      </c>
      <c r="Y15" s="52" t="s">
        <v>89</v>
      </c>
      <c r="Z15" s="16">
        <f t="shared" si="6"/>
        <v>1873.9999999999995</v>
      </c>
      <c r="AA15" s="3">
        <v>1320.9999999999995</v>
      </c>
      <c r="AB15" s="24">
        <v>552.9999999999999</v>
      </c>
      <c r="AD15" s="51" t="s">
        <v>27</v>
      </c>
      <c r="AE15" s="55" t="s">
        <v>89</v>
      </c>
      <c r="AF15" s="16">
        <f t="shared" si="2"/>
        <v>-444.5968569903859</v>
      </c>
      <c r="AG15" s="3">
        <f t="shared" si="3"/>
        <v>-846.8277971233772</v>
      </c>
      <c r="AH15" s="24">
        <f t="shared" si="4"/>
        <v>516.2477576853557</v>
      </c>
    </row>
    <row r="16" spans="1:34" ht="44.25" customHeight="1">
      <c r="A16" s="5"/>
      <c r="B16" s="21" t="s">
        <v>28</v>
      </c>
      <c r="C16" s="18" t="s">
        <v>64</v>
      </c>
      <c r="D16" s="16">
        <f>E16+F16</f>
        <v>5035339702.834015</v>
      </c>
      <c r="E16" s="3">
        <v>2293705091.9200172</v>
      </c>
      <c r="F16" s="24">
        <v>2741634610.913998</v>
      </c>
      <c r="G16" s="5"/>
      <c r="I16" s="5"/>
      <c r="J16" s="51" t="s">
        <v>28</v>
      </c>
      <c r="K16" s="52" t="s">
        <v>90</v>
      </c>
      <c r="L16" s="16">
        <f>M16+N16</f>
        <v>4228420631.7640343</v>
      </c>
      <c r="M16" s="3">
        <v>2052741942.7210171</v>
      </c>
      <c r="N16" s="24">
        <v>2175678689.043017</v>
      </c>
      <c r="O16" s="5"/>
      <c r="P16" s="5"/>
      <c r="R16" s="51" t="s">
        <v>28</v>
      </c>
      <c r="S16" s="52" t="s">
        <v>90</v>
      </c>
      <c r="T16" s="16">
        <f t="shared" si="5"/>
        <v>806919071.0699806</v>
      </c>
      <c r="U16" s="3">
        <f t="shared" si="0"/>
        <v>240963149.19900012</v>
      </c>
      <c r="V16" s="24">
        <f t="shared" si="1"/>
        <v>565955921.8709812</v>
      </c>
      <c r="W16" s="5"/>
      <c r="X16" s="51" t="s">
        <v>28</v>
      </c>
      <c r="Y16" s="52" t="s">
        <v>90</v>
      </c>
      <c r="Z16" s="16">
        <f t="shared" si="6"/>
        <v>506577.0000000022</v>
      </c>
      <c r="AA16" s="3">
        <v>167902.99999999945</v>
      </c>
      <c r="AB16" s="24">
        <v>338674.00000000274</v>
      </c>
      <c r="AD16" s="51" t="s">
        <v>28</v>
      </c>
      <c r="AE16" s="55" t="s">
        <v>90</v>
      </c>
      <c r="AF16" s="16">
        <f t="shared" si="2"/>
        <v>1592.8853285284904</v>
      </c>
      <c r="AG16" s="3">
        <f t="shared" si="3"/>
        <v>1435.1330780212438</v>
      </c>
      <c r="AH16" s="24">
        <f t="shared" si="4"/>
        <v>1671.0935054683166</v>
      </c>
    </row>
    <row r="17" spans="1:34" ht="20.25" customHeight="1">
      <c r="A17" s="5"/>
      <c r="B17" s="21" t="s">
        <v>29</v>
      </c>
      <c r="C17" s="18" t="s">
        <v>65</v>
      </c>
      <c r="D17" s="16">
        <f>E17+F17</f>
        <v>189449242.63</v>
      </c>
      <c r="E17" s="3">
        <v>173671891.17</v>
      </c>
      <c r="F17" s="24">
        <v>15777351.459999995</v>
      </c>
      <c r="G17" s="5"/>
      <c r="I17" s="5"/>
      <c r="J17" s="51" t="s">
        <v>29</v>
      </c>
      <c r="K17" s="52" t="s">
        <v>91</v>
      </c>
      <c r="L17" s="16">
        <f>M17+N17</f>
        <v>170430738.57999986</v>
      </c>
      <c r="M17" s="3">
        <v>156906463.24999985</v>
      </c>
      <c r="N17" s="24">
        <v>13524275.33</v>
      </c>
      <c r="O17" s="5"/>
      <c r="P17" s="5"/>
      <c r="R17" s="51" t="s">
        <v>29</v>
      </c>
      <c r="S17" s="52" t="s">
        <v>91</v>
      </c>
      <c r="T17" s="16">
        <f t="shared" si="5"/>
        <v>19018504.05000013</v>
      </c>
      <c r="U17" s="3">
        <f t="shared" si="0"/>
        <v>16765427.920000136</v>
      </c>
      <c r="V17" s="24">
        <f t="shared" si="1"/>
        <v>2253076.129999995</v>
      </c>
      <c r="W17" s="5"/>
      <c r="X17" s="51" t="s">
        <v>29</v>
      </c>
      <c r="Y17" s="52" t="s">
        <v>91</v>
      </c>
      <c r="Z17" s="16">
        <f t="shared" si="6"/>
        <v>9055.000000000005</v>
      </c>
      <c r="AA17" s="3">
        <v>7710.000000000006</v>
      </c>
      <c r="AB17" s="24">
        <v>1344.999999999999</v>
      </c>
      <c r="AD17" s="51" t="s">
        <v>29</v>
      </c>
      <c r="AE17" s="55" t="s">
        <v>91</v>
      </c>
      <c r="AF17" s="16">
        <f t="shared" si="2"/>
        <v>2100.3317559359602</v>
      </c>
      <c r="AG17" s="3">
        <f t="shared" si="3"/>
        <v>2174.504269779523</v>
      </c>
      <c r="AH17" s="24">
        <f t="shared" si="4"/>
        <v>1675.1495390334549</v>
      </c>
    </row>
    <row r="18" spans="1:34" ht="40.5" customHeight="1">
      <c r="A18" s="5"/>
      <c r="B18" s="21" t="s">
        <v>30</v>
      </c>
      <c r="C18" s="18" t="s">
        <v>66</v>
      </c>
      <c r="D18" s="16">
        <f t="shared" si="7"/>
        <v>871769575.5750034</v>
      </c>
      <c r="E18" s="3">
        <v>443960615.81999946</v>
      </c>
      <c r="F18" s="24">
        <v>427808959.755004</v>
      </c>
      <c r="G18" s="5"/>
      <c r="I18" s="5"/>
      <c r="J18" s="51" t="s">
        <v>30</v>
      </c>
      <c r="K18" s="52" t="s">
        <v>92</v>
      </c>
      <c r="L18" s="16">
        <f t="shared" si="8"/>
        <v>631593403.0099999</v>
      </c>
      <c r="M18" s="3">
        <v>312703348.3199999</v>
      </c>
      <c r="N18" s="24">
        <v>318890054.69</v>
      </c>
      <c r="O18" s="5"/>
      <c r="P18" s="5"/>
      <c r="R18" s="51" t="s">
        <v>30</v>
      </c>
      <c r="S18" s="52" t="s">
        <v>92</v>
      </c>
      <c r="T18" s="16">
        <f t="shared" si="5"/>
        <v>240176172.5650035</v>
      </c>
      <c r="U18" s="3">
        <f t="shared" si="0"/>
        <v>131257267.49999958</v>
      </c>
      <c r="V18" s="24">
        <f t="shared" si="1"/>
        <v>108918905.06500399</v>
      </c>
      <c r="W18" s="5"/>
      <c r="X18" s="51" t="s">
        <v>30</v>
      </c>
      <c r="Y18" s="52" t="s">
        <v>92</v>
      </c>
      <c r="Z18" s="16">
        <f t="shared" si="6"/>
        <v>169971.0000000005</v>
      </c>
      <c r="AA18" s="3">
        <v>70489.00000000003</v>
      </c>
      <c r="AB18" s="24">
        <v>99482.00000000047</v>
      </c>
      <c r="AD18" s="51" t="s">
        <v>30</v>
      </c>
      <c r="AE18" s="55" t="s">
        <v>92</v>
      </c>
      <c r="AF18" s="16">
        <f t="shared" si="2"/>
        <v>1413.0420634402506</v>
      </c>
      <c r="AG18" s="3">
        <f t="shared" si="3"/>
        <v>1862.0957525287567</v>
      </c>
      <c r="AH18" s="24">
        <f t="shared" si="4"/>
        <v>1094.8604276653414</v>
      </c>
    </row>
    <row r="19" spans="1:34" ht="21.75" customHeight="1">
      <c r="A19" s="5"/>
      <c r="B19" s="21" t="s">
        <v>31</v>
      </c>
      <c r="C19" s="18" t="s">
        <v>50</v>
      </c>
      <c r="D19" s="16">
        <f t="shared" si="7"/>
        <v>565406912.0599991</v>
      </c>
      <c r="E19" s="3">
        <v>529906518.6599991</v>
      </c>
      <c r="F19" s="24">
        <v>35500393.4</v>
      </c>
      <c r="G19" s="5"/>
      <c r="I19" s="5"/>
      <c r="J19" s="51" t="s">
        <v>31</v>
      </c>
      <c r="K19" s="52" t="s">
        <v>93</v>
      </c>
      <c r="L19" s="16">
        <f t="shared" si="8"/>
        <v>582735418.3300002</v>
      </c>
      <c r="M19" s="3">
        <v>561425005.7600001</v>
      </c>
      <c r="N19" s="24">
        <v>21310412.570000008</v>
      </c>
      <c r="O19" s="5"/>
      <c r="P19" s="5"/>
      <c r="R19" s="51" t="s">
        <v>31</v>
      </c>
      <c r="S19" s="52" t="s">
        <v>93</v>
      </c>
      <c r="T19" s="16">
        <f t="shared" si="5"/>
        <v>-17328506.270001054</v>
      </c>
      <c r="U19" s="3">
        <f t="shared" si="0"/>
        <v>-31518487.100001037</v>
      </c>
      <c r="V19" s="24">
        <f t="shared" si="1"/>
        <v>14189980.82999999</v>
      </c>
      <c r="W19" s="5"/>
      <c r="X19" s="51" t="s">
        <v>31</v>
      </c>
      <c r="Y19" s="52" t="s">
        <v>93</v>
      </c>
      <c r="Z19" s="16">
        <f t="shared" si="6"/>
        <v>12525.999999999995</v>
      </c>
      <c r="AA19" s="3">
        <v>10579.999999999996</v>
      </c>
      <c r="AB19" s="24">
        <v>1945.9999999999982</v>
      </c>
      <c r="AD19" s="51" t="s">
        <v>31</v>
      </c>
      <c r="AE19" s="55" t="s">
        <v>93</v>
      </c>
      <c r="AF19" s="16">
        <f t="shared" si="2"/>
        <v>-1383.4030233115968</v>
      </c>
      <c r="AG19" s="3">
        <f t="shared" si="3"/>
        <v>-2979.0630529301557</v>
      </c>
      <c r="AH19" s="24">
        <f t="shared" si="4"/>
        <v>7291.870930113055</v>
      </c>
    </row>
    <row r="20" spans="1:34" ht="24" customHeight="1">
      <c r="A20" s="5"/>
      <c r="B20" s="21" t="s">
        <v>32</v>
      </c>
      <c r="C20" s="18" t="s">
        <v>51</v>
      </c>
      <c r="D20" s="16">
        <f t="shared" si="7"/>
        <v>801389718.16</v>
      </c>
      <c r="E20" s="3">
        <v>553524426.5299996</v>
      </c>
      <c r="F20" s="24">
        <v>247865291.63000032</v>
      </c>
      <c r="G20" s="5"/>
      <c r="I20" s="5"/>
      <c r="J20" s="51" t="s">
        <v>32</v>
      </c>
      <c r="K20" s="52" t="s">
        <v>94</v>
      </c>
      <c r="L20" s="16">
        <f t="shared" si="8"/>
        <v>736840328.8499998</v>
      </c>
      <c r="M20" s="3">
        <v>495819476.85000014</v>
      </c>
      <c r="N20" s="24">
        <v>241020851.99999967</v>
      </c>
      <c r="O20" s="5"/>
      <c r="P20" s="5"/>
      <c r="R20" s="51" t="s">
        <v>32</v>
      </c>
      <c r="S20" s="52" t="s">
        <v>94</v>
      </c>
      <c r="T20" s="16">
        <f t="shared" si="5"/>
        <v>64549389.31000018</v>
      </c>
      <c r="U20" s="3">
        <f t="shared" si="0"/>
        <v>57704949.67999947</v>
      </c>
      <c r="V20" s="24">
        <f t="shared" si="1"/>
        <v>6844439.630000651</v>
      </c>
      <c r="W20" s="5"/>
      <c r="X20" s="51" t="s">
        <v>32</v>
      </c>
      <c r="Y20" s="52" t="s">
        <v>94</v>
      </c>
      <c r="Z20" s="16">
        <f t="shared" si="6"/>
        <v>24751.999999999996</v>
      </c>
      <c r="AA20" s="3">
        <v>18973.999999999993</v>
      </c>
      <c r="AB20" s="24">
        <v>5778.000000000005</v>
      </c>
      <c r="AD20" s="51" t="s">
        <v>32</v>
      </c>
      <c r="AE20" s="55" t="s">
        <v>94</v>
      </c>
      <c r="AF20" s="16">
        <f t="shared" si="2"/>
        <v>2607.8453987556636</v>
      </c>
      <c r="AG20" s="3">
        <f t="shared" si="3"/>
        <v>3041.264344892985</v>
      </c>
      <c r="AH20" s="24">
        <f t="shared" si="4"/>
        <v>1184.5689910004578</v>
      </c>
    </row>
    <row r="21" spans="1:34" ht="24.75" customHeight="1">
      <c r="A21" s="5"/>
      <c r="B21" s="21" t="s">
        <v>33</v>
      </c>
      <c r="C21" s="18" t="s">
        <v>52</v>
      </c>
      <c r="D21" s="16">
        <f t="shared" si="7"/>
        <v>23759639.450000003</v>
      </c>
      <c r="E21" s="3">
        <v>10681655.180000002</v>
      </c>
      <c r="F21" s="24">
        <v>13077984.270000003</v>
      </c>
      <c r="G21" s="5"/>
      <c r="I21" s="5"/>
      <c r="J21" s="51" t="s">
        <v>33</v>
      </c>
      <c r="K21" s="52" t="s">
        <v>95</v>
      </c>
      <c r="L21" s="16">
        <f t="shared" si="8"/>
        <v>24260142.48</v>
      </c>
      <c r="M21" s="3">
        <v>9989316.1</v>
      </c>
      <c r="N21" s="24">
        <v>14270826.38</v>
      </c>
      <c r="O21" s="5"/>
      <c r="P21" s="5"/>
      <c r="R21" s="51" t="s">
        <v>33</v>
      </c>
      <c r="S21" s="52" t="s">
        <v>95</v>
      </c>
      <c r="T21" s="16">
        <f t="shared" si="5"/>
        <v>-500503.02999999747</v>
      </c>
      <c r="U21" s="3">
        <f t="shared" si="0"/>
        <v>692339.0800000019</v>
      </c>
      <c r="V21" s="24">
        <f t="shared" si="1"/>
        <v>-1192842.1099999975</v>
      </c>
      <c r="W21" s="5"/>
      <c r="X21" s="51" t="s">
        <v>33</v>
      </c>
      <c r="Y21" s="52" t="s">
        <v>95</v>
      </c>
      <c r="Z21" s="16">
        <f t="shared" si="6"/>
        <v>757.0000000000001</v>
      </c>
      <c r="AA21" s="3">
        <v>467.0000000000001</v>
      </c>
      <c r="AB21" s="24">
        <v>290</v>
      </c>
      <c r="AD21" s="51" t="s">
        <v>33</v>
      </c>
      <c r="AE21" s="55" t="s">
        <v>95</v>
      </c>
      <c r="AF21" s="16">
        <f t="shared" si="2"/>
        <v>-661.1664861294549</v>
      </c>
      <c r="AG21" s="3">
        <f t="shared" si="3"/>
        <v>1482.5247965738795</v>
      </c>
      <c r="AH21" s="24">
        <f t="shared" si="4"/>
        <v>-4113.248655172405</v>
      </c>
    </row>
    <row r="22" spans="1:34" ht="33" customHeight="1">
      <c r="A22" s="5"/>
      <c r="B22" s="21" t="s">
        <v>34</v>
      </c>
      <c r="C22" s="18" t="s">
        <v>53</v>
      </c>
      <c r="D22" s="16">
        <f t="shared" si="7"/>
        <v>25203216.670000017</v>
      </c>
      <c r="E22" s="3">
        <v>18871762.900000017</v>
      </c>
      <c r="F22" s="24">
        <v>6331453.770000001</v>
      </c>
      <c r="G22" s="5"/>
      <c r="I22" s="5"/>
      <c r="J22" s="51" t="s">
        <v>34</v>
      </c>
      <c r="K22" s="52" t="s">
        <v>96</v>
      </c>
      <c r="L22" s="16">
        <f t="shared" si="8"/>
        <v>20849894.14</v>
      </c>
      <c r="M22" s="3">
        <v>15762096.55</v>
      </c>
      <c r="N22" s="24">
        <v>5087797.590000001</v>
      </c>
      <c r="O22" s="5"/>
      <c r="P22" s="5"/>
      <c r="R22" s="51" t="s">
        <v>34</v>
      </c>
      <c r="S22" s="52" t="s">
        <v>96</v>
      </c>
      <c r="T22" s="16">
        <f t="shared" si="5"/>
        <v>4353322.530000016</v>
      </c>
      <c r="U22" s="3">
        <f t="shared" si="0"/>
        <v>3109666.3500000164</v>
      </c>
      <c r="V22" s="24">
        <f t="shared" si="1"/>
        <v>1243656.1800000006</v>
      </c>
      <c r="W22" s="5"/>
      <c r="X22" s="51" t="s">
        <v>34</v>
      </c>
      <c r="Y22" s="52" t="s">
        <v>96</v>
      </c>
      <c r="Z22" s="16">
        <f t="shared" si="6"/>
        <v>3986.0000000000023</v>
      </c>
      <c r="AA22" s="3">
        <v>2830.0000000000027</v>
      </c>
      <c r="AB22" s="24">
        <v>1155.9999999999995</v>
      </c>
      <c r="AD22" s="51" t="s">
        <v>34</v>
      </c>
      <c r="AE22" s="55" t="s">
        <v>96</v>
      </c>
      <c r="AF22" s="16">
        <f t="shared" si="2"/>
        <v>1092.1531685900686</v>
      </c>
      <c r="AG22" s="3">
        <f t="shared" si="3"/>
        <v>1098.822031802125</v>
      </c>
      <c r="AH22" s="24">
        <f t="shared" si="4"/>
        <v>1075.8271453287207</v>
      </c>
    </row>
    <row r="23" spans="1:34" ht="34.5" customHeight="1">
      <c r="A23" s="5"/>
      <c r="B23" s="21" t="s">
        <v>35</v>
      </c>
      <c r="C23" s="18" t="s">
        <v>54</v>
      </c>
      <c r="D23" s="16">
        <f t="shared" si="7"/>
        <v>97557826.95999996</v>
      </c>
      <c r="E23" s="3">
        <v>65605314.35999999</v>
      </c>
      <c r="F23" s="24">
        <v>31952512.59999997</v>
      </c>
      <c r="G23" s="5"/>
      <c r="I23" s="5"/>
      <c r="J23" s="51" t="s">
        <v>35</v>
      </c>
      <c r="K23" s="52" t="s">
        <v>97</v>
      </c>
      <c r="L23" s="16">
        <f t="shared" si="8"/>
        <v>68176609.50800008</v>
      </c>
      <c r="M23" s="3">
        <v>46150826.87500007</v>
      </c>
      <c r="N23" s="24">
        <v>22025782.633</v>
      </c>
      <c r="O23" s="5"/>
      <c r="P23" s="5"/>
      <c r="R23" s="51" t="s">
        <v>35</v>
      </c>
      <c r="S23" s="52" t="s">
        <v>97</v>
      </c>
      <c r="T23" s="16">
        <f t="shared" si="5"/>
        <v>29381217.451999888</v>
      </c>
      <c r="U23" s="3">
        <f t="shared" si="0"/>
        <v>19454487.484999925</v>
      </c>
      <c r="V23" s="24">
        <f t="shared" si="1"/>
        <v>9926729.96699997</v>
      </c>
      <c r="W23" s="5"/>
      <c r="X23" s="51" t="s">
        <v>35</v>
      </c>
      <c r="Y23" s="52" t="s">
        <v>97</v>
      </c>
      <c r="Z23" s="16">
        <f t="shared" si="6"/>
        <v>27903.00000000001</v>
      </c>
      <c r="AA23" s="3">
        <v>20145.00000000001</v>
      </c>
      <c r="AB23" s="24">
        <v>7758.000000000001</v>
      </c>
      <c r="AD23" s="51" t="s">
        <v>35</v>
      </c>
      <c r="AE23" s="55" t="s">
        <v>97</v>
      </c>
      <c r="AF23" s="16">
        <f t="shared" si="2"/>
        <v>1052.9770079202908</v>
      </c>
      <c r="AG23" s="3">
        <f t="shared" si="3"/>
        <v>965.7228833457391</v>
      </c>
      <c r="AH23" s="24">
        <f t="shared" si="4"/>
        <v>1279.5475595514267</v>
      </c>
    </row>
    <row r="24" spans="1:34" ht="27" customHeight="1">
      <c r="A24" s="5"/>
      <c r="B24" s="21" t="s">
        <v>36</v>
      </c>
      <c r="C24" s="18" t="s">
        <v>55</v>
      </c>
      <c r="D24" s="16">
        <f t="shared" si="7"/>
        <v>214730215.91400015</v>
      </c>
      <c r="E24" s="3">
        <v>182799729.09400016</v>
      </c>
      <c r="F24" s="24">
        <v>31930486.81999999</v>
      </c>
      <c r="G24" s="5"/>
      <c r="I24" s="5"/>
      <c r="J24" s="51" t="s">
        <v>36</v>
      </c>
      <c r="K24" s="52" t="s">
        <v>98</v>
      </c>
      <c r="L24" s="16">
        <f t="shared" si="8"/>
        <v>192354315.5140004</v>
      </c>
      <c r="M24" s="3">
        <v>164352783.73000038</v>
      </c>
      <c r="N24" s="24">
        <v>28001531.784</v>
      </c>
      <c r="O24" s="5"/>
      <c r="P24" s="5"/>
      <c r="R24" s="51" t="s">
        <v>36</v>
      </c>
      <c r="S24" s="52" t="s">
        <v>98</v>
      </c>
      <c r="T24" s="16">
        <f t="shared" si="5"/>
        <v>22375900.399999768</v>
      </c>
      <c r="U24" s="3">
        <f t="shared" si="0"/>
        <v>18446945.363999784</v>
      </c>
      <c r="V24" s="24">
        <f t="shared" si="1"/>
        <v>3928955.0359999873</v>
      </c>
      <c r="W24" s="5"/>
      <c r="X24" s="51" t="s">
        <v>36</v>
      </c>
      <c r="Y24" s="52" t="s">
        <v>98</v>
      </c>
      <c r="Z24" s="16">
        <f t="shared" si="6"/>
        <v>119509.00000000023</v>
      </c>
      <c r="AA24" s="3">
        <v>104491.0000000002</v>
      </c>
      <c r="AB24" s="24">
        <v>15018.000000000022</v>
      </c>
      <c r="AD24" s="51" t="s">
        <v>36</v>
      </c>
      <c r="AE24" s="55" t="s">
        <v>98</v>
      </c>
      <c r="AF24" s="16">
        <f t="shared" si="2"/>
        <v>187.23192730254394</v>
      </c>
      <c r="AG24" s="3">
        <f t="shared" si="3"/>
        <v>176.5409974447536</v>
      </c>
      <c r="AH24" s="24">
        <f t="shared" si="4"/>
        <v>261.61639605806243</v>
      </c>
    </row>
    <row r="25" spans="1:34" ht="34.5" customHeight="1">
      <c r="A25" s="5"/>
      <c r="B25" s="21" t="s">
        <v>37</v>
      </c>
      <c r="C25" s="18" t="s">
        <v>56</v>
      </c>
      <c r="D25" s="16">
        <f t="shared" si="7"/>
        <v>482623912.5090009</v>
      </c>
      <c r="E25" s="3">
        <v>462028206.9910009</v>
      </c>
      <c r="F25" s="24">
        <v>20595705.51799999</v>
      </c>
      <c r="G25" s="5"/>
      <c r="I25" s="5"/>
      <c r="J25" s="51" t="s">
        <v>37</v>
      </c>
      <c r="K25" s="52" t="s">
        <v>99</v>
      </c>
      <c r="L25" s="16">
        <f t="shared" si="8"/>
        <v>357149662.7089999</v>
      </c>
      <c r="M25" s="3">
        <v>341497139.0809999</v>
      </c>
      <c r="N25" s="24">
        <v>15652523.627999987</v>
      </c>
      <c r="O25" s="5"/>
      <c r="P25" s="5"/>
      <c r="R25" s="51" t="s">
        <v>37</v>
      </c>
      <c r="S25" s="52" t="s">
        <v>99</v>
      </c>
      <c r="T25" s="16">
        <f t="shared" si="5"/>
        <v>125474249.80000103</v>
      </c>
      <c r="U25" s="3">
        <f t="shared" si="0"/>
        <v>120531067.91000098</v>
      </c>
      <c r="V25" s="24">
        <f t="shared" si="1"/>
        <v>4943181.890000004</v>
      </c>
      <c r="W25" s="5"/>
      <c r="X25" s="51" t="s">
        <v>37</v>
      </c>
      <c r="Y25" s="52" t="s">
        <v>99</v>
      </c>
      <c r="Z25" s="16">
        <f t="shared" si="6"/>
        <v>31685.000000000007</v>
      </c>
      <c r="AA25" s="3">
        <v>27223.000000000004</v>
      </c>
      <c r="AB25" s="24">
        <v>4462.000000000003</v>
      </c>
      <c r="AD25" s="51" t="s">
        <v>37</v>
      </c>
      <c r="AE25" s="55" t="s">
        <v>99</v>
      </c>
      <c r="AF25" s="16">
        <f t="shared" si="2"/>
        <v>3960.052068802304</v>
      </c>
      <c r="AG25" s="3">
        <f t="shared" si="3"/>
        <v>4427.545381111596</v>
      </c>
      <c r="AH25" s="24">
        <f t="shared" si="4"/>
        <v>1107.8399574181983</v>
      </c>
    </row>
    <row r="26" spans="1:34" ht="15" customHeight="1">
      <c r="A26" s="5"/>
      <c r="B26" s="21" t="s">
        <v>38</v>
      </c>
      <c r="C26" s="18" t="s">
        <v>57</v>
      </c>
      <c r="D26" s="16">
        <f t="shared" si="7"/>
        <v>160683394.46000016</v>
      </c>
      <c r="E26" s="3">
        <v>136880606.34000015</v>
      </c>
      <c r="F26" s="24">
        <v>23802788.120000005</v>
      </c>
      <c r="G26" s="5"/>
      <c r="I26" s="5"/>
      <c r="J26" s="51" t="s">
        <v>38</v>
      </c>
      <c r="K26" s="52" t="s">
        <v>100</v>
      </c>
      <c r="L26" s="16">
        <f t="shared" si="8"/>
        <v>146352752.79999998</v>
      </c>
      <c r="M26" s="3">
        <v>126653468.20999996</v>
      </c>
      <c r="N26" s="24">
        <v>19699284.590000026</v>
      </c>
      <c r="O26" s="5"/>
      <c r="P26" s="5"/>
      <c r="R26" s="51" t="s">
        <v>38</v>
      </c>
      <c r="S26" s="52" t="s">
        <v>100</v>
      </c>
      <c r="T26" s="16">
        <f t="shared" si="5"/>
        <v>14330641.660000175</v>
      </c>
      <c r="U26" s="3">
        <f t="shared" si="0"/>
        <v>10227138.130000189</v>
      </c>
      <c r="V26" s="24">
        <f t="shared" si="1"/>
        <v>4103503.529999979</v>
      </c>
      <c r="W26" s="5"/>
      <c r="X26" s="51" t="s">
        <v>38</v>
      </c>
      <c r="Y26" s="52" t="s">
        <v>100</v>
      </c>
      <c r="Z26" s="16">
        <f t="shared" si="6"/>
        <v>32304.000000000015</v>
      </c>
      <c r="AA26" s="3">
        <v>26192.000000000015</v>
      </c>
      <c r="AB26" s="24">
        <v>6112</v>
      </c>
      <c r="AD26" s="51" t="s">
        <v>38</v>
      </c>
      <c r="AE26" s="55" t="s">
        <v>100</v>
      </c>
      <c r="AF26" s="16">
        <f t="shared" si="2"/>
        <v>443.61817917286305</v>
      </c>
      <c r="AG26" s="3">
        <f t="shared" si="3"/>
        <v>390.4680104612165</v>
      </c>
      <c r="AH26" s="24">
        <f t="shared" si="4"/>
        <v>671.3847398560175</v>
      </c>
    </row>
    <row r="27" spans="1:34" ht="27" customHeight="1">
      <c r="A27" s="5"/>
      <c r="B27" s="22" t="s">
        <v>39</v>
      </c>
      <c r="C27" s="19" t="s">
        <v>58</v>
      </c>
      <c r="D27" s="12">
        <f t="shared" si="7"/>
        <v>294213836.17799956</v>
      </c>
      <c r="E27" s="4">
        <v>195198437.32300025</v>
      </c>
      <c r="F27" s="25">
        <v>99015398.85499932</v>
      </c>
      <c r="G27" s="5"/>
      <c r="I27" s="5"/>
      <c r="J27" s="53" t="s">
        <v>39</v>
      </c>
      <c r="K27" s="54" t="s">
        <v>101</v>
      </c>
      <c r="L27" s="12">
        <f t="shared" si="8"/>
        <v>230803917.6659994</v>
      </c>
      <c r="M27" s="4">
        <v>164049276.8359992</v>
      </c>
      <c r="N27" s="25">
        <v>66754640.83000023</v>
      </c>
      <c r="O27" s="5"/>
      <c r="P27" s="5"/>
      <c r="R27" s="53" t="s">
        <v>39</v>
      </c>
      <c r="S27" s="54" t="s">
        <v>101</v>
      </c>
      <c r="T27" s="12">
        <f t="shared" si="5"/>
        <v>63409918.51200014</v>
      </c>
      <c r="U27" s="4">
        <f t="shared" si="0"/>
        <v>31149160.48700106</v>
      </c>
      <c r="V27" s="25">
        <f t="shared" si="1"/>
        <v>32260758.02499909</v>
      </c>
      <c r="W27" s="5"/>
      <c r="X27" s="53" t="s">
        <v>39</v>
      </c>
      <c r="Y27" s="54" t="s">
        <v>101</v>
      </c>
      <c r="Z27" s="12">
        <f t="shared" si="6"/>
        <v>64490.999999999854</v>
      </c>
      <c r="AA27" s="4">
        <v>33375.99999999982</v>
      </c>
      <c r="AB27" s="25">
        <v>31115.00000000004</v>
      </c>
      <c r="AD27" s="53" t="s">
        <v>39</v>
      </c>
      <c r="AE27" s="58" t="s">
        <v>101</v>
      </c>
      <c r="AF27" s="12">
        <f t="shared" si="2"/>
        <v>983.2367076336277</v>
      </c>
      <c r="AG27" s="4">
        <f t="shared" si="3"/>
        <v>933.2802159336419</v>
      </c>
      <c r="AH27" s="25">
        <f t="shared" si="4"/>
        <v>1036.8233336011265</v>
      </c>
    </row>
    <row r="28" spans="1:34" ht="6" customHeight="1">
      <c r="A28" s="5"/>
      <c r="B28" s="33"/>
      <c r="C28" s="13"/>
      <c r="D28" s="3"/>
      <c r="E28" s="3"/>
      <c r="F28" s="3"/>
      <c r="G28" s="5"/>
      <c r="I28" s="5"/>
      <c r="J28" s="33"/>
      <c r="K28" s="13"/>
      <c r="L28" s="3"/>
      <c r="M28" s="3"/>
      <c r="N28" s="3"/>
      <c r="O28" s="5"/>
      <c r="P28" s="5"/>
      <c r="R28" s="33"/>
      <c r="S28" s="13"/>
      <c r="T28" s="3"/>
      <c r="U28" s="3"/>
      <c r="V28" s="3"/>
      <c r="W28" s="5"/>
      <c r="X28" s="33"/>
      <c r="Y28" s="13"/>
      <c r="Z28" s="3"/>
      <c r="AA28" s="3"/>
      <c r="AB28" s="3"/>
      <c r="AD28" s="33"/>
      <c r="AE28" s="13"/>
      <c r="AF28" s="3"/>
      <c r="AG28" s="3"/>
      <c r="AH28" s="3"/>
    </row>
    <row r="29" spans="1:34" ht="12" customHeight="1">
      <c r="A29" s="5"/>
      <c r="B29" s="39" t="s">
        <v>67</v>
      </c>
      <c r="C29" s="13"/>
      <c r="D29" s="3"/>
      <c r="E29" s="3"/>
      <c r="F29" s="3"/>
      <c r="G29" s="5"/>
      <c r="I29" s="5"/>
      <c r="J29" s="39" t="s">
        <v>68</v>
      </c>
      <c r="K29" s="45"/>
      <c r="L29" s="46"/>
      <c r="M29" s="46"/>
      <c r="N29" s="46"/>
      <c r="O29" s="44"/>
      <c r="P29" s="44"/>
      <c r="R29" s="39" t="s">
        <v>72</v>
      </c>
      <c r="S29" s="5"/>
      <c r="T29" s="3"/>
      <c r="U29" s="3"/>
      <c r="V29" s="3"/>
      <c r="W29" s="5"/>
      <c r="X29" s="39" t="s">
        <v>72</v>
      </c>
      <c r="Y29" s="5"/>
      <c r="Z29" s="3"/>
      <c r="AA29" s="3"/>
      <c r="AB29" s="3"/>
      <c r="AD29" s="39" t="s">
        <v>72</v>
      </c>
      <c r="AE29" s="5"/>
      <c r="AF29" s="3"/>
      <c r="AG29" s="3"/>
      <c r="AH29" s="3"/>
    </row>
    <row r="30" spans="1:34" ht="12" customHeight="1">
      <c r="A30" s="5"/>
      <c r="B30" s="39" t="s">
        <v>75</v>
      </c>
      <c r="C30" s="13"/>
      <c r="D30" s="3"/>
      <c r="E30" s="3"/>
      <c r="F30" s="3"/>
      <c r="G30" s="5"/>
      <c r="I30" s="5"/>
      <c r="J30" s="43" t="s">
        <v>76</v>
      </c>
      <c r="K30" s="45"/>
      <c r="L30" s="46"/>
      <c r="M30" s="46"/>
      <c r="N30" s="46"/>
      <c r="O30" s="44"/>
      <c r="P30" s="44"/>
      <c r="R30" s="39" t="s">
        <v>73</v>
      </c>
      <c r="S30" s="5"/>
      <c r="T30" s="3"/>
      <c r="U30" s="3"/>
      <c r="V30" s="3"/>
      <c r="W30" s="5"/>
      <c r="X30" s="39" t="s">
        <v>73</v>
      </c>
      <c r="Y30" s="5"/>
      <c r="Z30" s="3"/>
      <c r="AA30" s="3"/>
      <c r="AB30" s="3"/>
      <c r="AD30" s="39" t="s">
        <v>73</v>
      </c>
      <c r="AE30" s="5"/>
      <c r="AF30" s="3"/>
      <c r="AG30" s="3"/>
      <c r="AH30" s="3"/>
    </row>
    <row r="31" spans="1:34" ht="12" customHeight="1">
      <c r="A31" s="5"/>
      <c r="B31" s="63" t="s">
        <v>117</v>
      </c>
      <c r="C31" s="13"/>
      <c r="D31" s="3"/>
      <c r="E31" s="3"/>
      <c r="F31" s="3"/>
      <c r="G31" s="5"/>
      <c r="I31" s="5"/>
      <c r="J31" s="63" t="s">
        <v>117</v>
      </c>
      <c r="K31" s="45"/>
      <c r="L31" s="46"/>
      <c r="M31" s="46"/>
      <c r="N31" s="46"/>
      <c r="O31" s="44"/>
      <c r="P31" s="44"/>
      <c r="R31" s="43" t="s">
        <v>77</v>
      </c>
      <c r="S31" s="5"/>
      <c r="T31" s="3"/>
      <c r="U31" s="3"/>
      <c r="V31" s="3"/>
      <c r="W31" s="5"/>
      <c r="X31" s="43" t="s">
        <v>77</v>
      </c>
      <c r="Y31" s="5"/>
      <c r="Z31" s="3"/>
      <c r="AA31" s="3"/>
      <c r="AB31" s="3"/>
      <c r="AD31" s="43" t="s">
        <v>77</v>
      </c>
      <c r="AE31" s="5"/>
      <c r="AF31" s="3"/>
      <c r="AG31" s="3"/>
      <c r="AH31" s="3"/>
    </row>
    <row r="32" spans="1:34" ht="12" customHeight="1">
      <c r="A32" s="5"/>
      <c r="B32" s="63" t="s">
        <v>118</v>
      </c>
      <c r="C32" s="13"/>
      <c r="D32" s="3"/>
      <c r="E32" s="3"/>
      <c r="F32" s="3"/>
      <c r="G32" s="5"/>
      <c r="I32" s="5"/>
      <c r="J32" s="63" t="s">
        <v>118</v>
      </c>
      <c r="K32" s="45"/>
      <c r="L32" s="46"/>
      <c r="M32" s="46"/>
      <c r="N32" s="46"/>
      <c r="O32" s="44"/>
      <c r="P32" s="44"/>
      <c r="R32" s="63" t="s">
        <v>117</v>
      </c>
      <c r="S32" s="13"/>
      <c r="T32" s="3"/>
      <c r="U32" s="3"/>
      <c r="V32" s="3"/>
      <c r="W32" s="5"/>
      <c r="X32" s="63" t="s">
        <v>117</v>
      </c>
      <c r="Y32" s="13"/>
      <c r="Z32" s="3"/>
      <c r="AA32" s="3"/>
      <c r="AB32" s="3"/>
      <c r="AD32" s="63" t="s">
        <v>117</v>
      </c>
      <c r="AE32" s="13"/>
      <c r="AF32" s="3"/>
      <c r="AG32" s="3"/>
      <c r="AH32" s="3"/>
    </row>
    <row r="33" spans="1:34" ht="12" customHeight="1">
      <c r="A33" s="5"/>
      <c r="B33" s="40" t="s">
        <v>41</v>
      </c>
      <c r="C33" s="13"/>
      <c r="D33" s="3"/>
      <c r="E33" s="3"/>
      <c r="F33" s="3"/>
      <c r="G33" s="5"/>
      <c r="I33" s="5"/>
      <c r="J33" s="40" t="s">
        <v>41</v>
      </c>
      <c r="K33" s="45"/>
      <c r="L33" s="46"/>
      <c r="M33" s="46"/>
      <c r="N33" s="46"/>
      <c r="O33" s="44"/>
      <c r="P33" s="44"/>
      <c r="R33" s="63" t="s">
        <v>118</v>
      </c>
      <c r="S33" s="13"/>
      <c r="T33" s="3"/>
      <c r="U33" s="3"/>
      <c r="V33" s="3"/>
      <c r="W33" s="5"/>
      <c r="X33" s="63" t="s">
        <v>118</v>
      </c>
      <c r="Y33" s="13"/>
      <c r="Z33" s="3"/>
      <c r="AA33" s="3"/>
      <c r="AB33" s="3"/>
      <c r="AD33" s="63" t="s">
        <v>118</v>
      </c>
      <c r="AE33" s="13"/>
      <c r="AF33" s="3"/>
      <c r="AG33" s="3"/>
      <c r="AH33" s="3"/>
    </row>
    <row r="34" spans="1:34" ht="12" customHeight="1">
      <c r="A34" s="5"/>
      <c r="B34" s="41" t="s">
        <v>69</v>
      </c>
      <c r="C34" s="13"/>
      <c r="D34" s="3"/>
      <c r="E34" s="3"/>
      <c r="F34" s="3"/>
      <c r="G34" s="5"/>
      <c r="I34" s="5"/>
      <c r="J34" s="41" t="s">
        <v>69</v>
      </c>
      <c r="K34" s="13"/>
      <c r="L34" s="33"/>
      <c r="M34" s="33"/>
      <c r="N34" s="33"/>
      <c r="O34" s="5"/>
      <c r="P34" s="5"/>
      <c r="R34" s="40" t="s">
        <v>41</v>
      </c>
      <c r="S34" s="13"/>
      <c r="T34" s="33"/>
      <c r="U34" s="33"/>
      <c r="V34" s="33"/>
      <c r="W34" s="5"/>
      <c r="X34" s="40" t="s">
        <v>41</v>
      </c>
      <c r="Y34" s="13"/>
      <c r="Z34" s="33"/>
      <c r="AA34" s="33"/>
      <c r="AB34" s="33"/>
      <c r="AD34" s="40" t="s">
        <v>41</v>
      </c>
      <c r="AE34" s="13"/>
      <c r="AF34" s="33"/>
      <c r="AG34" s="33"/>
      <c r="AH34" s="33"/>
    </row>
    <row r="35" spans="1:34" ht="12" customHeight="1">
      <c r="A35" s="5"/>
      <c r="C35" s="13"/>
      <c r="D35" s="3"/>
      <c r="E35" s="3"/>
      <c r="F35" s="3"/>
      <c r="G35" s="5"/>
      <c r="I35" s="5"/>
      <c r="K35" s="13"/>
      <c r="L35" s="33"/>
      <c r="M35" s="33"/>
      <c r="N35" s="33"/>
      <c r="O35" s="5"/>
      <c r="P35" s="5"/>
      <c r="R35" s="41" t="s">
        <v>69</v>
      </c>
      <c r="S35" s="13"/>
      <c r="T35" s="33"/>
      <c r="U35" s="33"/>
      <c r="V35" s="33"/>
      <c r="W35" s="5"/>
      <c r="X35" s="41" t="s">
        <v>69</v>
      </c>
      <c r="Y35" s="13"/>
      <c r="Z35" s="33"/>
      <c r="AA35" s="33"/>
      <c r="AB35" s="33"/>
      <c r="AD35" s="41" t="s">
        <v>69</v>
      </c>
      <c r="AE35" s="13"/>
      <c r="AF35" s="33"/>
      <c r="AG35" s="33"/>
      <c r="AH35" s="33"/>
    </row>
    <row r="36" spans="3:22" ht="12" customHeight="1">
      <c r="C36" s="13"/>
      <c r="D36" s="3"/>
      <c r="E36" s="3"/>
      <c r="F36" s="3"/>
      <c r="J36" s="34"/>
      <c r="K36" s="13"/>
      <c r="L36" s="34"/>
      <c r="M36" s="34"/>
      <c r="N36" s="34"/>
      <c r="S36" s="13"/>
      <c r="T36" s="34"/>
      <c r="U36" s="34"/>
      <c r="V36" s="34"/>
    </row>
    <row r="37" spans="3:22" ht="15">
      <c r="C37" s="13"/>
      <c r="D37" s="3"/>
      <c r="E37" s="3"/>
      <c r="F37" s="3"/>
      <c r="K37" s="34"/>
      <c r="L37" s="34"/>
      <c r="M37" s="34"/>
      <c r="N37" s="34"/>
      <c r="S37" s="34"/>
      <c r="T37" s="34"/>
      <c r="U37" s="34"/>
      <c r="V37" s="34"/>
    </row>
    <row r="38" spans="2:22" ht="15">
      <c r="B38" s="33"/>
      <c r="C38" s="13"/>
      <c r="D38" s="33"/>
      <c r="E38" s="33"/>
      <c r="F38" s="33"/>
      <c r="K38" s="34"/>
      <c r="L38" s="34"/>
      <c r="M38" s="34"/>
      <c r="N38" s="34"/>
      <c r="R38" s="34"/>
      <c r="S38" s="34"/>
      <c r="T38" s="34"/>
      <c r="U38" s="34"/>
      <c r="V38" s="34"/>
    </row>
    <row r="39" spans="2:22" ht="15">
      <c r="B39" s="33"/>
      <c r="C39" s="13"/>
      <c r="D39" s="33"/>
      <c r="E39" s="33"/>
      <c r="F39" s="33"/>
      <c r="J39" s="34"/>
      <c r="K39" s="34"/>
      <c r="L39" s="34"/>
      <c r="M39" s="34"/>
      <c r="N39" s="34"/>
      <c r="R39" s="34"/>
      <c r="S39" s="34"/>
      <c r="T39" s="34"/>
      <c r="U39" s="34"/>
      <c r="V39" s="34"/>
    </row>
    <row r="40" spans="2:22" ht="15">
      <c r="B40" s="34"/>
      <c r="C40" s="13"/>
      <c r="D40" s="34"/>
      <c r="E40" s="34"/>
      <c r="F40" s="34"/>
      <c r="J40" s="34"/>
      <c r="K40" s="34"/>
      <c r="L40" s="34"/>
      <c r="M40" s="34"/>
      <c r="N40" s="34"/>
      <c r="R40" s="34"/>
      <c r="S40" s="34"/>
      <c r="T40" s="34"/>
      <c r="U40" s="34"/>
      <c r="V40" s="34"/>
    </row>
    <row r="41" spans="2:6" ht="12.75">
      <c r="B41" s="34"/>
      <c r="C41" s="34"/>
      <c r="D41" s="34"/>
      <c r="E41" s="34"/>
      <c r="F41" s="34"/>
    </row>
    <row r="42" spans="2:6" ht="12.75">
      <c r="B42" s="34"/>
      <c r="C42" s="34"/>
      <c r="D42" s="34"/>
      <c r="E42" s="34"/>
      <c r="F42" s="34"/>
    </row>
    <row r="43" spans="2:6" ht="12.75">
      <c r="B43" s="34"/>
      <c r="C43" s="34"/>
      <c r="D43" s="34"/>
      <c r="E43" s="34"/>
      <c r="F43" s="34"/>
    </row>
    <row r="44" spans="2:6" ht="12.75">
      <c r="B44" s="34"/>
      <c r="C44" s="34"/>
      <c r="D44" s="34"/>
      <c r="E44" s="34"/>
      <c r="F44" s="34"/>
    </row>
  </sheetData>
  <sheetProtection/>
  <mergeCells count="10">
    <mergeCell ref="AD5:AE7"/>
    <mergeCell ref="AF5:AH5"/>
    <mergeCell ref="R5:S7"/>
    <mergeCell ref="T5:V5"/>
    <mergeCell ref="B5:C7"/>
    <mergeCell ref="D5:F5"/>
    <mergeCell ref="L5:N5"/>
    <mergeCell ref="J5:K7"/>
    <mergeCell ref="X5:Y7"/>
    <mergeCell ref="Z5:AB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paperSize="9" scale="97" r:id="rId1"/>
  <headerFooter>
    <oddFooter>&amp;CV-8-5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O4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3.00390625" style="1" customWidth="1"/>
    <col min="2" max="2" width="9.57421875" style="1" customWidth="1"/>
    <col min="3" max="3" width="28.8515625" style="1" customWidth="1"/>
    <col min="4" max="6" width="10.7109375" style="1" customWidth="1"/>
    <col min="7" max="7" width="2.140625" style="1" customWidth="1"/>
    <col min="8" max="8" width="19.421875" style="1" customWidth="1"/>
    <col min="9" max="9" width="1.28515625" style="1" customWidth="1"/>
    <col min="10" max="10" width="9.57421875" style="1" customWidth="1"/>
    <col min="11" max="11" width="33.28125" style="1" customWidth="1"/>
    <col min="12" max="12" width="14.57421875" style="1" customWidth="1"/>
    <col min="13" max="13" width="14.28125" style="1" customWidth="1"/>
    <col min="14" max="14" width="16.421875" style="1" customWidth="1"/>
    <col min="15" max="15" width="11.7109375" style="1" customWidth="1"/>
    <col min="16" max="16" width="6.8515625" style="1" customWidth="1"/>
    <col min="17" max="16384" width="9.140625" style="1" customWidth="1"/>
  </cols>
  <sheetData>
    <row r="1" spans="2:15" ht="11.2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  <c r="O1" s="5"/>
    </row>
    <row r="2" spans="2:15" ht="15" customHeight="1">
      <c r="B2" s="6" t="s">
        <v>143</v>
      </c>
      <c r="C2" s="6"/>
      <c r="D2" s="6"/>
      <c r="E2" s="6"/>
      <c r="F2" s="6"/>
      <c r="G2" s="5"/>
      <c r="J2" s="6" t="s">
        <v>144</v>
      </c>
      <c r="K2" s="6"/>
      <c r="L2" s="6"/>
      <c r="M2" s="6"/>
      <c r="N2" s="6"/>
      <c r="O2" s="5"/>
    </row>
    <row r="3" spans="2:15" ht="15" customHeight="1">
      <c r="B3" s="6" t="s">
        <v>70</v>
      </c>
      <c r="C3" s="6"/>
      <c r="D3" s="6"/>
      <c r="E3" s="6"/>
      <c r="F3" s="6"/>
      <c r="G3" s="5"/>
      <c r="J3" s="6" t="s">
        <v>145</v>
      </c>
      <c r="K3" s="6"/>
      <c r="L3" s="6"/>
      <c r="M3" s="6"/>
      <c r="N3" s="6"/>
      <c r="O3" s="5"/>
    </row>
    <row r="4" spans="2:15" ht="15" customHeight="1">
      <c r="B4" s="5"/>
      <c r="C4" s="6"/>
      <c r="D4" s="6"/>
      <c r="E4" s="6"/>
      <c r="F4" s="6"/>
      <c r="G4" s="5"/>
      <c r="J4" s="5"/>
      <c r="K4" s="6"/>
      <c r="L4" s="6"/>
      <c r="M4" s="6"/>
      <c r="N4" s="6"/>
      <c r="O4" s="5"/>
    </row>
    <row r="5" spans="2:15" ht="15" customHeight="1">
      <c r="B5" s="69" t="s">
        <v>40</v>
      </c>
      <c r="C5" s="70"/>
      <c r="D5" s="66" t="s">
        <v>80</v>
      </c>
      <c r="E5" s="67"/>
      <c r="F5" s="68"/>
      <c r="G5" s="5"/>
      <c r="J5" s="69" t="s">
        <v>79</v>
      </c>
      <c r="K5" s="70"/>
      <c r="L5" s="66" t="s">
        <v>80</v>
      </c>
      <c r="M5" s="67"/>
      <c r="N5" s="68"/>
      <c r="O5" s="5"/>
    </row>
    <row r="6" spans="2:15" ht="29.25" customHeight="1">
      <c r="B6" s="71"/>
      <c r="C6" s="72"/>
      <c r="D6" s="10" t="s">
        <v>81</v>
      </c>
      <c r="E6" s="8" t="s">
        <v>0</v>
      </c>
      <c r="F6" s="9" t="s">
        <v>1</v>
      </c>
      <c r="G6" s="5"/>
      <c r="J6" s="71"/>
      <c r="K6" s="72"/>
      <c r="L6" s="10" t="s">
        <v>81</v>
      </c>
      <c r="M6" s="8" t="s">
        <v>0</v>
      </c>
      <c r="N6" s="9" t="s">
        <v>1</v>
      </c>
      <c r="O6" s="5"/>
    </row>
    <row r="7" spans="2:15" ht="15" customHeight="1">
      <c r="B7" s="73"/>
      <c r="C7" s="74"/>
      <c r="D7" s="11"/>
      <c r="E7" s="14" t="s">
        <v>111</v>
      </c>
      <c r="F7" s="15"/>
      <c r="G7" s="5"/>
      <c r="J7" s="73"/>
      <c r="K7" s="74"/>
      <c r="L7" s="11"/>
      <c r="M7" s="14" t="s">
        <v>110</v>
      </c>
      <c r="N7" s="15"/>
      <c r="O7" s="5"/>
    </row>
    <row r="8" spans="2:15" ht="6.75" customHeight="1">
      <c r="B8" s="20"/>
      <c r="C8" s="17"/>
      <c r="D8" s="16"/>
      <c r="E8" s="3"/>
      <c r="F8" s="24"/>
      <c r="G8" s="5"/>
      <c r="J8" s="48"/>
      <c r="K8" s="49"/>
      <c r="L8" s="36"/>
      <c r="M8" s="29"/>
      <c r="N8" s="30"/>
      <c r="O8" s="5"/>
    </row>
    <row r="9" spans="2:15" ht="15">
      <c r="B9" s="21" t="s">
        <v>22</v>
      </c>
      <c r="C9" s="32"/>
      <c r="D9" s="16">
        <v>1109.4878204206234</v>
      </c>
      <c r="E9" s="3">
        <v>1007.3335744870391</v>
      </c>
      <c r="F9" s="24">
        <v>1237.380762937887</v>
      </c>
      <c r="G9" s="5"/>
      <c r="J9" s="51" t="s">
        <v>84</v>
      </c>
      <c r="K9" s="55"/>
      <c r="L9" s="35">
        <f>D9/$D$9</f>
        <v>1</v>
      </c>
      <c r="M9" s="26">
        <f>E9/$D$9</f>
        <v>0.9079266630481296</v>
      </c>
      <c r="N9" s="27">
        <f>F9/$D$9</f>
        <v>1.1152720563158391</v>
      </c>
      <c r="O9" s="5"/>
    </row>
    <row r="10" spans="2:15" ht="6" customHeight="1">
      <c r="B10" s="21"/>
      <c r="C10" s="18"/>
      <c r="D10" s="16"/>
      <c r="E10" s="3"/>
      <c r="F10" s="24"/>
      <c r="G10" s="5"/>
      <c r="J10" s="51"/>
      <c r="K10" s="52"/>
      <c r="L10" s="35"/>
      <c r="M10" s="26"/>
      <c r="N10" s="27"/>
      <c r="O10" s="5"/>
    </row>
    <row r="11" spans="2:15" ht="21.75" customHeight="1">
      <c r="B11" s="21" t="s">
        <v>23</v>
      </c>
      <c r="C11" s="18" t="s">
        <v>5</v>
      </c>
      <c r="D11" s="16">
        <v>8344.619518828444</v>
      </c>
      <c r="E11" s="3">
        <v>13673.531230610126</v>
      </c>
      <c r="F11" s="24">
        <v>-2689.7651177730204</v>
      </c>
      <c r="G11" s="5"/>
      <c r="J11" s="51" t="s">
        <v>23</v>
      </c>
      <c r="K11" s="52" t="s">
        <v>85</v>
      </c>
      <c r="L11" s="35">
        <f>D11/$D$9</f>
        <v>7.521145672121821</v>
      </c>
      <c r="M11" s="26">
        <f aca="true" t="shared" si="0" ref="L11:N27">E11/$D$9</f>
        <v>12.324183266316782</v>
      </c>
      <c r="N11" s="27">
        <f t="shared" si="0"/>
        <v>-2.424330459755106</v>
      </c>
      <c r="O11" s="5"/>
    </row>
    <row r="12" spans="2:15" ht="20.25" customHeight="1">
      <c r="B12" s="21" t="s">
        <v>24</v>
      </c>
      <c r="C12" s="18" t="s">
        <v>6</v>
      </c>
      <c r="D12" s="16">
        <v>329.32144265397477</v>
      </c>
      <c r="E12" s="3">
        <v>464.53855678592566</v>
      </c>
      <c r="F12" s="24">
        <v>9.087468242189386</v>
      </c>
      <c r="G12" s="5"/>
      <c r="J12" s="51" t="s">
        <v>24</v>
      </c>
      <c r="K12" s="52" t="s">
        <v>86</v>
      </c>
      <c r="L12" s="35">
        <f t="shared" si="0"/>
        <v>0.2968229453200524</v>
      </c>
      <c r="M12" s="26">
        <f t="shared" si="0"/>
        <v>0.4186964004794682</v>
      </c>
      <c r="N12" s="27">
        <f t="shared" si="0"/>
        <v>0.008190687698350931</v>
      </c>
      <c r="O12" s="5"/>
    </row>
    <row r="13" spans="2:15" ht="39.75" customHeight="1">
      <c r="B13" s="21" t="s">
        <v>25</v>
      </c>
      <c r="C13" s="18" t="s">
        <v>7</v>
      </c>
      <c r="D13" s="16">
        <v>6217.569933589147</v>
      </c>
      <c r="E13" s="3">
        <v>4037.965287728816</v>
      </c>
      <c r="F13" s="24">
        <v>10244.73186909029</v>
      </c>
      <c r="G13" s="5"/>
      <c r="J13" s="51" t="s">
        <v>25</v>
      </c>
      <c r="K13" s="52" t="s">
        <v>87</v>
      </c>
      <c r="L13" s="35">
        <f t="shared" si="0"/>
        <v>5.604000169404269</v>
      </c>
      <c r="M13" s="26">
        <f t="shared" si="0"/>
        <v>3.639485908189567</v>
      </c>
      <c r="N13" s="27">
        <f t="shared" si="0"/>
        <v>9.233748834850985</v>
      </c>
      <c r="O13" s="5"/>
    </row>
    <row r="14" spans="2:15" ht="39.75" customHeight="1">
      <c r="B14" s="21" t="s">
        <v>26</v>
      </c>
      <c r="C14" s="18" t="s">
        <v>8</v>
      </c>
      <c r="D14" s="16">
        <v>2276.829084274949</v>
      </c>
      <c r="E14" s="3">
        <v>2340.9845321193684</v>
      </c>
      <c r="F14" s="24">
        <v>1414.0037755102042</v>
      </c>
      <c r="G14" s="5"/>
      <c r="J14" s="51" t="s">
        <v>26</v>
      </c>
      <c r="K14" s="52" t="s">
        <v>88</v>
      </c>
      <c r="L14" s="35">
        <f t="shared" si="0"/>
        <v>2.052144279882017</v>
      </c>
      <c r="M14" s="26">
        <f t="shared" si="0"/>
        <v>2.1099686621452647</v>
      </c>
      <c r="N14" s="27">
        <f t="shared" si="0"/>
        <v>1.2744653429130337</v>
      </c>
      <c r="O14" s="5"/>
    </row>
    <row r="15" spans="2:15" ht="16.5" customHeight="1">
      <c r="B15" s="21" t="s">
        <v>27</v>
      </c>
      <c r="C15" s="18" t="s">
        <v>9</v>
      </c>
      <c r="D15" s="16">
        <v>-444.5968569903859</v>
      </c>
      <c r="E15" s="3">
        <v>-846.8277971233772</v>
      </c>
      <c r="F15" s="24">
        <v>516.2477576853557</v>
      </c>
      <c r="G15" s="5"/>
      <c r="J15" s="51" t="s">
        <v>27</v>
      </c>
      <c r="K15" s="52" t="s">
        <v>89</v>
      </c>
      <c r="L15" s="35">
        <f t="shared" si="0"/>
        <v>-0.40072261164780754</v>
      </c>
      <c r="M15" s="26">
        <f t="shared" si="0"/>
        <v>-0.7632601111405911</v>
      </c>
      <c r="N15" s="27">
        <f t="shared" si="0"/>
        <v>0.4653027714081967</v>
      </c>
      <c r="O15" s="5"/>
    </row>
    <row r="16" spans="2:15" ht="48" customHeight="1">
      <c r="B16" s="21" t="s">
        <v>28</v>
      </c>
      <c r="C16" s="18" t="s">
        <v>10</v>
      </c>
      <c r="D16" s="16">
        <v>1592.8853285284904</v>
      </c>
      <c r="E16" s="3">
        <v>1435.1330780212438</v>
      </c>
      <c r="F16" s="24">
        <v>1671.0935054683166</v>
      </c>
      <c r="G16" s="5"/>
      <c r="J16" s="51" t="s">
        <v>28</v>
      </c>
      <c r="K16" s="52" t="s">
        <v>90</v>
      </c>
      <c r="L16" s="35">
        <f t="shared" si="0"/>
        <v>1.4356942899333531</v>
      </c>
      <c r="M16" s="26">
        <f t="shared" si="0"/>
        <v>1.293509538011119</v>
      </c>
      <c r="N16" s="27">
        <f t="shared" si="0"/>
        <v>1.5061846328649018</v>
      </c>
      <c r="O16" s="5"/>
    </row>
    <row r="17" spans="2:15" ht="20.25" customHeight="1">
      <c r="B17" s="21" t="s">
        <v>29</v>
      </c>
      <c r="C17" s="18" t="s">
        <v>11</v>
      </c>
      <c r="D17" s="16">
        <v>2100.3317559359602</v>
      </c>
      <c r="E17" s="3">
        <v>2174.504269779523</v>
      </c>
      <c r="F17" s="24">
        <v>1675.1495390334549</v>
      </c>
      <c r="G17" s="5"/>
      <c r="J17" s="51" t="s">
        <v>29</v>
      </c>
      <c r="K17" s="52" t="s">
        <v>91</v>
      </c>
      <c r="L17" s="35">
        <f t="shared" si="0"/>
        <v>1.893064274594464</v>
      </c>
      <c r="M17" s="26">
        <f t="shared" si="0"/>
        <v>1.9599172066216426</v>
      </c>
      <c r="N17" s="27">
        <f t="shared" si="0"/>
        <v>1.509840404014873</v>
      </c>
      <c r="O17" s="5"/>
    </row>
    <row r="18" spans="2:15" ht="40.5" customHeight="1">
      <c r="B18" s="21" t="s">
        <v>30</v>
      </c>
      <c r="C18" s="18" t="s">
        <v>12</v>
      </c>
      <c r="D18" s="16">
        <v>1413.0420634402506</v>
      </c>
      <c r="E18" s="3">
        <v>1862.0957525287567</v>
      </c>
      <c r="F18" s="24">
        <v>1094.8604276653414</v>
      </c>
      <c r="G18" s="5"/>
      <c r="J18" s="51" t="s">
        <v>30</v>
      </c>
      <c r="K18" s="52" t="s">
        <v>92</v>
      </c>
      <c r="L18" s="35">
        <f t="shared" si="0"/>
        <v>1.2735985356779718</v>
      </c>
      <c r="M18" s="26">
        <f t="shared" si="0"/>
        <v>1.6783381649226292</v>
      </c>
      <c r="N18" s="27">
        <f t="shared" si="0"/>
        <v>0.9868160853268885</v>
      </c>
      <c r="O18" s="5"/>
    </row>
    <row r="19" spans="2:15" ht="21.75" customHeight="1">
      <c r="B19" s="21" t="s">
        <v>31</v>
      </c>
      <c r="C19" s="18" t="s">
        <v>13</v>
      </c>
      <c r="D19" s="16">
        <v>-1383.4030233115968</v>
      </c>
      <c r="E19" s="3">
        <v>-2979.0630529301557</v>
      </c>
      <c r="F19" s="24">
        <v>7291.870930113055</v>
      </c>
      <c r="G19" s="5"/>
      <c r="J19" s="51" t="s">
        <v>31</v>
      </c>
      <c r="K19" s="52" t="s">
        <v>93</v>
      </c>
      <c r="L19" s="35">
        <f t="shared" si="0"/>
        <v>-1.2468843711931223</v>
      </c>
      <c r="M19" s="26">
        <f t="shared" si="0"/>
        <v>-2.6850795458040704</v>
      </c>
      <c r="N19" s="27">
        <f t="shared" si="0"/>
        <v>6.5722856942662045</v>
      </c>
      <c r="O19" s="5"/>
    </row>
    <row r="20" spans="2:15" ht="24" customHeight="1">
      <c r="B20" s="21" t="s">
        <v>32</v>
      </c>
      <c r="C20" s="18" t="s">
        <v>14</v>
      </c>
      <c r="D20" s="16">
        <v>2607.8453987556636</v>
      </c>
      <c r="E20" s="3">
        <v>3041.264344892985</v>
      </c>
      <c r="F20" s="24">
        <v>1184.5689910004578</v>
      </c>
      <c r="G20" s="5"/>
      <c r="J20" s="51" t="s">
        <v>32</v>
      </c>
      <c r="K20" s="52" t="s">
        <v>94</v>
      </c>
      <c r="L20" s="35">
        <f t="shared" si="0"/>
        <v>2.3504948416351166</v>
      </c>
      <c r="M20" s="26">
        <f t="shared" si="0"/>
        <v>2.741142614562453</v>
      </c>
      <c r="N20" s="27">
        <f t="shared" si="0"/>
        <v>1.0676719195992346</v>
      </c>
      <c r="O20" s="5"/>
    </row>
    <row r="21" spans="2:15" ht="24.75" customHeight="1">
      <c r="B21" s="21" t="s">
        <v>33</v>
      </c>
      <c r="C21" s="18" t="s">
        <v>15</v>
      </c>
      <c r="D21" s="16">
        <v>-661.1664861294549</v>
      </c>
      <c r="E21" s="3">
        <v>1482.5247965738795</v>
      </c>
      <c r="F21" s="24">
        <v>-4113.248655172405</v>
      </c>
      <c r="G21" s="5"/>
      <c r="J21" s="51" t="s">
        <v>33</v>
      </c>
      <c r="K21" s="52" t="s">
        <v>95</v>
      </c>
      <c r="L21" s="35">
        <f t="shared" si="0"/>
        <v>-0.595920454429862</v>
      </c>
      <c r="M21" s="26">
        <f t="shared" si="0"/>
        <v>1.3362244896134436</v>
      </c>
      <c r="N21" s="27">
        <f t="shared" si="0"/>
        <v>-3.707340071216835</v>
      </c>
      <c r="O21" s="5"/>
    </row>
    <row r="22" spans="2:15" ht="37.5" customHeight="1">
      <c r="B22" s="21" t="s">
        <v>34</v>
      </c>
      <c r="C22" s="18" t="s">
        <v>16</v>
      </c>
      <c r="D22" s="16">
        <v>1092.1531685900686</v>
      </c>
      <c r="E22" s="3">
        <v>1098.822031802125</v>
      </c>
      <c r="F22" s="24">
        <v>1075.8271453287207</v>
      </c>
      <c r="G22" s="5"/>
      <c r="J22" s="51" t="s">
        <v>34</v>
      </c>
      <c r="K22" s="52" t="s">
        <v>96</v>
      </c>
      <c r="L22" s="35">
        <f t="shared" si="0"/>
        <v>0.9843759872695286</v>
      </c>
      <c r="M22" s="26">
        <f t="shared" si="0"/>
        <v>0.9903867456476855</v>
      </c>
      <c r="N22" s="27">
        <f t="shared" si="0"/>
        <v>0.9696610684025883</v>
      </c>
      <c r="O22" s="5"/>
    </row>
    <row r="23" spans="2:15" ht="34.5" customHeight="1">
      <c r="B23" s="21" t="s">
        <v>35</v>
      </c>
      <c r="C23" s="18" t="s">
        <v>17</v>
      </c>
      <c r="D23" s="16">
        <v>1052.9770079202908</v>
      </c>
      <c r="E23" s="3">
        <v>965.7228833457391</v>
      </c>
      <c r="F23" s="24">
        <v>1279.5475595514267</v>
      </c>
      <c r="G23" s="5"/>
      <c r="J23" s="51" t="s">
        <v>35</v>
      </c>
      <c r="K23" s="52" t="s">
        <v>97</v>
      </c>
      <c r="L23" s="35">
        <f t="shared" si="0"/>
        <v>0.9490658559199789</v>
      </c>
      <c r="M23" s="26">
        <f t="shared" si="0"/>
        <v>0.8704222485106858</v>
      </c>
      <c r="N23" s="27">
        <f t="shared" si="0"/>
        <v>1.1532776980519994</v>
      </c>
      <c r="O23" s="5"/>
    </row>
    <row r="24" spans="2:15" ht="27" customHeight="1">
      <c r="B24" s="21" t="s">
        <v>36</v>
      </c>
      <c r="C24" s="18" t="s">
        <v>18</v>
      </c>
      <c r="D24" s="16">
        <v>187.23192730254394</v>
      </c>
      <c r="E24" s="3">
        <v>176.5409974447536</v>
      </c>
      <c r="F24" s="24">
        <v>261.61639605806243</v>
      </c>
      <c r="G24" s="5"/>
      <c r="J24" s="51" t="s">
        <v>36</v>
      </c>
      <c r="K24" s="52" t="s">
        <v>98</v>
      </c>
      <c r="L24" s="35">
        <f t="shared" si="0"/>
        <v>0.16875527955914066</v>
      </c>
      <c r="M24" s="26">
        <f t="shared" si="0"/>
        <v>0.15911936498575016</v>
      </c>
      <c r="N24" s="27">
        <f t="shared" si="0"/>
        <v>0.23579925010702665</v>
      </c>
      <c r="O24" s="5"/>
    </row>
    <row r="25" spans="2:15" ht="30">
      <c r="B25" s="21" t="s">
        <v>37</v>
      </c>
      <c r="C25" s="18" t="s">
        <v>19</v>
      </c>
      <c r="D25" s="16">
        <v>3960.052068802304</v>
      </c>
      <c r="E25" s="3">
        <v>4427.545381111596</v>
      </c>
      <c r="F25" s="24">
        <v>1107.8399574181983</v>
      </c>
      <c r="G25" s="5"/>
      <c r="J25" s="51" t="s">
        <v>37</v>
      </c>
      <c r="K25" s="52" t="s">
        <v>99</v>
      </c>
      <c r="L25" s="35">
        <f t="shared" si="0"/>
        <v>3.5692614158675386</v>
      </c>
      <c r="M25" s="26">
        <f t="shared" si="0"/>
        <v>3.9906209871083105</v>
      </c>
      <c r="N25" s="27">
        <f t="shared" si="0"/>
        <v>0.9985147534095504</v>
      </c>
      <c r="O25" s="5"/>
    </row>
    <row r="26" spans="2:15" ht="15" customHeight="1">
      <c r="B26" s="21" t="s">
        <v>38</v>
      </c>
      <c r="C26" s="18" t="s">
        <v>20</v>
      </c>
      <c r="D26" s="16">
        <v>443.61817917286305</v>
      </c>
      <c r="E26" s="3">
        <v>390.4680104612165</v>
      </c>
      <c r="F26" s="24">
        <v>671.3847398560175</v>
      </c>
      <c r="G26" s="5"/>
      <c r="J26" s="51" t="s">
        <v>38</v>
      </c>
      <c r="K26" s="52" t="s">
        <v>100</v>
      </c>
      <c r="L26" s="35">
        <f t="shared" si="0"/>
        <v>0.3998405128996195</v>
      </c>
      <c r="M26" s="26">
        <f t="shared" si="0"/>
        <v>0.35193537348898907</v>
      </c>
      <c r="N26" s="27">
        <f t="shared" si="0"/>
        <v>0.6051303380703048</v>
      </c>
      <c r="O26" s="5"/>
    </row>
    <row r="27" spans="2:15" ht="27" customHeight="1">
      <c r="B27" s="22" t="s">
        <v>39</v>
      </c>
      <c r="C27" s="19" t="s">
        <v>21</v>
      </c>
      <c r="D27" s="12">
        <v>983.2367076336277</v>
      </c>
      <c r="E27" s="4">
        <v>933.2802159336419</v>
      </c>
      <c r="F27" s="25">
        <v>1036.8233336011265</v>
      </c>
      <c r="G27" s="5"/>
      <c r="J27" s="53" t="s">
        <v>39</v>
      </c>
      <c r="K27" s="54" t="s">
        <v>101</v>
      </c>
      <c r="L27" s="37">
        <f>D27/$D$9</f>
        <v>0.8862077523851213</v>
      </c>
      <c r="M27" s="28">
        <f t="shared" si="0"/>
        <v>0.8411811276845035</v>
      </c>
      <c r="N27" s="31">
        <f>F27/$D$9</f>
        <v>0.934506278048236</v>
      </c>
      <c r="O27" s="5"/>
    </row>
    <row r="28" spans="2:15" ht="6" customHeight="1">
      <c r="B28" s="33"/>
      <c r="C28" s="13"/>
      <c r="D28" s="3"/>
      <c r="E28" s="3"/>
      <c r="F28" s="3"/>
      <c r="G28" s="5"/>
      <c r="J28" s="33"/>
      <c r="K28" s="13"/>
      <c r="L28" s="3"/>
      <c r="M28" s="3"/>
      <c r="N28" s="3"/>
      <c r="O28" s="5"/>
    </row>
    <row r="29" spans="2:15" ht="12" customHeight="1">
      <c r="B29" s="43" t="s">
        <v>72</v>
      </c>
      <c r="C29" s="44"/>
      <c r="D29" s="46"/>
      <c r="E29" s="46"/>
      <c r="F29" s="46"/>
      <c r="G29" s="5"/>
      <c r="J29" s="39" t="s">
        <v>72</v>
      </c>
      <c r="K29" s="5"/>
      <c r="L29" s="3"/>
      <c r="M29" s="3"/>
      <c r="N29" s="3"/>
      <c r="O29" s="5"/>
    </row>
    <row r="30" spans="2:15" ht="12" customHeight="1">
      <c r="B30" s="43" t="s">
        <v>73</v>
      </c>
      <c r="C30" s="44"/>
      <c r="D30" s="46"/>
      <c r="E30" s="46"/>
      <c r="F30" s="46"/>
      <c r="G30" s="5"/>
      <c r="J30" s="39" t="s">
        <v>73</v>
      </c>
      <c r="K30" s="5"/>
      <c r="L30" s="3"/>
      <c r="M30" s="3"/>
      <c r="N30" s="3"/>
      <c r="O30" s="5"/>
    </row>
    <row r="31" spans="2:15" ht="12" customHeight="1">
      <c r="B31" s="50" t="s">
        <v>78</v>
      </c>
      <c r="C31" s="44"/>
      <c r="D31" s="46"/>
      <c r="E31" s="46"/>
      <c r="F31" s="46"/>
      <c r="G31" s="5"/>
      <c r="J31" s="43" t="s">
        <v>77</v>
      </c>
      <c r="K31" s="5"/>
      <c r="L31" s="3"/>
      <c r="M31" s="3"/>
      <c r="N31" s="3"/>
      <c r="O31" s="5"/>
    </row>
    <row r="32" spans="2:15" ht="12" customHeight="1">
      <c r="B32" s="65" t="s">
        <v>120</v>
      </c>
      <c r="C32" s="47"/>
      <c r="D32" s="46"/>
      <c r="E32" s="46"/>
      <c r="F32" s="46"/>
      <c r="G32" s="5"/>
      <c r="J32" s="63" t="s">
        <v>120</v>
      </c>
      <c r="L32" s="3"/>
      <c r="M32" s="3"/>
      <c r="N32" s="3"/>
      <c r="O32" s="5"/>
    </row>
    <row r="33" spans="2:15" ht="12" customHeight="1">
      <c r="B33" s="65" t="s">
        <v>119</v>
      </c>
      <c r="C33" s="45"/>
      <c r="D33" s="46"/>
      <c r="E33" s="46"/>
      <c r="F33" s="46"/>
      <c r="G33" s="5"/>
      <c r="J33" s="63" t="s">
        <v>119</v>
      </c>
      <c r="K33" s="13"/>
      <c r="L33" s="3"/>
      <c r="M33" s="3"/>
      <c r="N33" s="3"/>
      <c r="O33" s="5"/>
    </row>
    <row r="34" spans="2:15" ht="12" customHeight="1">
      <c r="B34" s="40" t="s">
        <v>41</v>
      </c>
      <c r="C34" s="45"/>
      <c r="D34" s="46"/>
      <c r="E34" s="46"/>
      <c r="F34" s="46"/>
      <c r="G34" s="5"/>
      <c r="J34" s="40" t="s">
        <v>41</v>
      </c>
      <c r="K34" s="13"/>
      <c r="L34" s="3"/>
      <c r="M34" s="3"/>
      <c r="N34" s="3"/>
      <c r="O34" s="5"/>
    </row>
    <row r="35" spans="2:15" ht="12" customHeight="1">
      <c r="B35" s="41" t="s">
        <v>69</v>
      </c>
      <c r="C35" s="13"/>
      <c r="D35" s="33"/>
      <c r="E35" s="33"/>
      <c r="F35" s="33"/>
      <c r="G35" s="5"/>
      <c r="J35" s="40" t="s">
        <v>69</v>
      </c>
      <c r="K35" s="13"/>
      <c r="L35" s="33"/>
      <c r="M35" s="33"/>
      <c r="N35" s="33"/>
      <c r="O35" s="5"/>
    </row>
    <row r="36" spans="3:15" ht="12" customHeight="1">
      <c r="C36" s="13"/>
      <c r="D36" s="33"/>
      <c r="E36" s="33"/>
      <c r="F36" s="33"/>
      <c r="G36" s="5"/>
      <c r="K36" s="13"/>
      <c r="L36" s="33"/>
      <c r="M36" s="33"/>
      <c r="N36" s="33"/>
      <c r="O36" s="5"/>
    </row>
    <row r="37" spans="3:14" ht="12" customHeight="1">
      <c r="C37" s="13"/>
      <c r="D37" s="34"/>
      <c r="E37" s="34"/>
      <c r="F37" s="34"/>
      <c r="J37" s="34"/>
      <c r="K37" s="13"/>
      <c r="L37" s="34"/>
      <c r="M37" s="34"/>
      <c r="N37" s="34"/>
    </row>
    <row r="38" spans="2:14" ht="12.75">
      <c r="B38" s="34"/>
      <c r="C38" s="34"/>
      <c r="D38" s="34"/>
      <c r="E38" s="34"/>
      <c r="F38" s="34"/>
      <c r="K38" s="34"/>
      <c r="L38" s="34"/>
      <c r="M38" s="34"/>
      <c r="N38" s="34"/>
    </row>
    <row r="39" spans="2:14" ht="12.75">
      <c r="B39" s="34"/>
      <c r="C39" s="34"/>
      <c r="D39" s="34"/>
      <c r="E39" s="34"/>
      <c r="F39" s="34"/>
      <c r="K39" s="34"/>
      <c r="L39" s="34"/>
      <c r="M39" s="34"/>
      <c r="N39" s="34"/>
    </row>
    <row r="40" spans="2:14" ht="12.75">
      <c r="B40" s="34"/>
      <c r="C40" s="34"/>
      <c r="D40" s="34"/>
      <c r="E40" s="34"/>
      <c r="F40" s="34"/>
      <c r="J40" s="34"/>
      <c r="K40" s="34"/>
      <c r="L40" s="34"/>
      <c r="M40" s="34"/>
      <c r="N40" s="34"/>
    </row>
    <row r="41" spans="2:14" ht="12.75">
      <c r="B41" s="34"/>
      <c r="C41" s="34"/>
      <c r="D41" s="34"/>
      <c r="E41" s="34"/>
      <c r="F41" s="34"/>
      <c r="J41" s="34"/>
      <c r="K41" s="34"/>
      <c r="L41" s="34"/>
      <c r="M41" s="34"/>
      <c r="N41" s="34"/>
    </row>
  </sheetData>
  <sheetProtection/>
  <mergeCells count="4">
    <mergeCell ref="J5:K7"/>
    <mergeCell ref="L5:N5"/>
    <mergeCell ref="B5:C7"/>
    <mergeCell ref="D5:F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paperSize="9" scale="97" r:id="rId1"/>
  <headerFooter>
    <oddFooter>&amp;CV-8-6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2014-11-10T03:46:29Z</cp:lastPrinted>
  <dcterms:created xsi:type="dcterms:W3CDTF">2009-05-05T14:52:36Z</dcterms:created>
  <dcterms:modified xsi:type="dcterms:W3CDTF">2015-01-20T08:30:46Z</dcterms:modified>
  <cp:category/>
  <cp:version/>
  <cp:contentType/>
  <cp:contentStatus/>
</cp:coreProperties>
</file>