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25-1-1" sheetId="1" r:id="rId1"/>
    <sheet name="Table 25-1-2" sheetId="2" r:id="rId2"/>
    <sheet name="Table 25-2-1" sheetId="3" r:id="rId3"/>
    <sheet name="Table 25-2-2" sheetId="4" r:id="rId4"/>
    <sheet name="Table 25-3-1" sheetId="5" r:id="rId5"/>
    <sheet name="Table 25-3-2" sheetId="6" r:id="rId6"/>
  </sheets>
  <definedNames>
    <definedName name="_xlnm.Print_Area" localSheetId="0">'Table 25-1-1'!$I$1:$N$30</definedName>
    <definedName name="_xlnm.Print_Area" localSheetId="1">'Table 25-1-2'!$I$1:$N$31</definedName>
    <definedName name="_xlnm.Print_Area" localSheetId="2">'Table 25-2-1'!$Q$1:$V$34</definedName>
    <definedName name="_xlnm.Print_Area" localSheetId="3">'Table 25-2-2'!$Z$1:$AE$34</definedName>
    <definedName name="_xlnm.Print_Area" localSheetId="4">'Table 25-3-1'!$Q$1:$V$34</definedName>
    <definedName name="_xlnm.Print_Area" localSheetId="5">'Table 25-3-2'!$Z$1:$AE$34</definedName>
  </definedNames>
  <calcPr fullCalcOnLoad="1"/>
</workbook>
</file>

<file path=xl/sharedStrings.xml><?xml version="1.0" encoding="utf-8"?>
<sst xmlns="http://schemas.openxmlformats.org/spreadsheetml/2006/main" count="838" uniqueCount="116">
  <si>
    <t>Male</t>
  </si>
  <si>
    <t>Female</t>
  </si>
  <si>
    <t>(%)</t>
  </si>
  <si>
    <t>Sex of Representative</t>
  </si>
  <si>
    <t>Both Sexes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</si>
  <si>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</si>
  <si>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</si>
  <si>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</si>
  <si>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</si>
  <si>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</si>
  <si>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</si>
  <si>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</si>
  <si>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</si>
  <si>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</si>
  <si>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</si>
  <si>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</si>
  <si>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</si>
  <si>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</si>
  <si>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</si>
  <si>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</si>
  <si>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</si>
  <si>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</si>
  <si>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</si>
  <si>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</si>
  <si>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</si>
  <si>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</si>
  <si>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</si>
  <si>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</si>
  <si>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</si>
  <si>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</si>
  <si>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</si>
  <si>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</si>
  <si>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</si>
  <si>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</si>
  <si>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</si>
  <si>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</si>
  <si>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</si>
  <si>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</si>
  <si>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</si>
  <si>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</si>
  <si>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Section of ISIC Rev.4  1)</t>
  </si>
  <si>
    <t>2) Establishments which belong to Section A, O, T, and U of ISIC Rev.4 were not surveyed.</t>
  </si>
  <si>
    <t xml:space="preserve">                    and Sex of Representative  - Cambodia (2011)</t>
  </si>
  <si>
    <t xml:space="preserve">1) ISIC stands for International Standard Industrial Classification.  </t>
  </si>
  <si>
    <t>* The formula for calculating Annual Expenses per Person Engaged is as follows:</t>
  </si>
  <si>
    <t>2) Establishments which belong to Section A, O, T, and U of ISIC Rev.4 were not surveyed.</t>
  </si>
  <si>
    <t xml:space="preserve">              and Sex of Representative - Cambodia (2011)</t>
  </si>
  <si>
    <t xml:space="preserve">  Sex of Representative - Cambodia (2011)</t>
  </si>
  <si>
    <t xml:space="preserve">  Annual Expenses per Person Engaged = Total Annual Expenses/ Number of Persons Engaged </t>
  </si>
  <si>
    <t>Section of ISIC Rev.4  1)</t>
  </si>
  <si>
    <t>Sex of Representative</t>
  </si>
  <si>
    <t>Both Sexes</t>
  </si>
  <si>
    <t>(USD)</t>
  </si>
  <si>
    <t>(million USD)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</si>
  <si>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</si>
  <si>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</si>
  <si>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</si>
  <si>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</si>
  <si>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</si>
  <si>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</si>
  <si>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</si>
  <si>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</si>
  <si>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</si>
  <si>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</si>
  <si>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</si>
  <si>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</si>
  <si>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</si>
  <si>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</si>
  <si>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</si>
  <si>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</si>
  <si>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</si>
  <si>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</si>
  <si>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 xml:space="preserve">                    and Sex of Representative - Cambodia (2011)</t>
  </si>
  <si>
    <r>
      <t xml:space="preserve">(USD / </t>
    </r>
    <r>
      <rPr>
        <sz val="10"/>
        <rFont val="Arial Unicode MS"/>
        <family val="3"/>
      </rPr>
      <t>entity</t>
    </r>
    <r>
      <rPr>
        <sz val="10"/>
        <rFont val="Arial Unicode MS"/>
        <family val="3"/>
      </rPr>
      <t>)</t>
    </r>
  </si>
  <si>
    <r>
      <t xml:space="preserve">* The formula for calculating Annual Expenses per </t>
    </r>
    <r>
      <rPr>
        <i/>
        <sz val="10"/>
        <rFont val="Arial Unicode MS"/>
        <family val="3"/>
      </rPr>
      <t>Entity</t>
    </r>
    <r>
      <rPr>
        <i/>
        <sz val="10"/>
        <rFont val="Arial Unicode MS"/>
        <family val="3"/>
      </rPr>
      <t xml:space="preserve"> is as follows:</t>
    </r>
  </si>
  <si>
    <r>
      <t xml:space="preserve">   Annual Expenses per </t>
    </r>
    <r>
      <rPr>
        <i/>
        <sz val="10"/>
        <rFont val="Arial Unicode MS"/>
        <family val="3"/>
      </rPr>
      <t xml:space="preserve">Entity </t>
    </r>
    <r>
      <rPr>
        <i/>
        <sz val="10"/>
        <rFont val="Arial Unicode MS"/>
        <family val="3"/>
      </rPr>
      <t xml:space="preserve">= Total Annual Expenses/ Total Number of Entities </t>
    </r>
  </si>
  <si>
    <t>(proportion to average)</t>
  </si>
  <si>
    <t>(establishments)</t>
  </si>
  <si>
    <t xml:space="preserve">Both Sexes  </t>
  </si>
  <si>
    <t>(USD / person engaged)</t>
  </si>
  <si>
    <t xml:space="preserve">  Annual Expenses per Person Engaged = Total Annual Expenses/ Total Number of Persons Engaged </t>
  </si>
  <si>
    <t xml:space="preserve">* The entities with no expenses and expenses not reported are excluded from calculation of </t>
  </si>
  <si>
    <t xml:space="preserve">  "Annual expenses per Entity"</t>
  </si>
  <si>
    <t xml:space="preserve">* The persons engaged of those entities with no expenses and expenses not reported </t>
  </si>
  <si>
    <t xml:space="preserve">  are excluded from calculation of "Annual expenses per Person Engaged"</t>
  </si>
  <si>
    <r>
      <t xml:space="preserve">   Annual Expenses per </t>
    </r>
    <r>
      <rPr>
        <i/>
        <sz val="10"/>
        <rFont val="Arial Unicode MS"/>
        <family val="3"/>
      </rPr>
      <t xml:space="preserve">Entity </t>
    </r>
    <r>
      <rPr>
        <i/>
        <sz val="10"/>
        <rFont val="Arial Unicode MS"/>
        <family val="3"/>
      </rPr>
      <t>= Annual Expenses/ Number of Entities.</t>
    </r>
  </si>
  <si>
    <t xml:space="preserve">* The entities with No expenses and Expenses not reported are excluded from </t>
  </si>
  <si>
    <t xml:space="preserve">  calculation of "Annual Expenses per Entity".</t>
  </si>
  <si>
    <t xml:space="preserve">* The persons engaged of those entities with No expenses and Expenses not reported </t>
  </si>
  <si>
    <t xml:space="preserve">  are excluded from calculation of "Annual Expenses per Person Engaged".</t>
  </si>
  <si>
    <t xml:space="preserve">* The Persons Engaged of those Entities with No expenses and Expenses not reported </t>
  </si>
  <si>
    <t xml:space="preserve">* The Entities with No expenses and Expenses not reported are excluded from </t>
  </si>
  <si>
    <t>(entities)</t>
  </si>
  <si>
    <t>(USD / entity)</t>
  </si>
  <si>
    <t>(persons engaged)</t>
  </si>
  <si>
    <t xml:space="preserve">           Sex of Representative - Cambodia (2011)</t>
  </si>
  <si>
    <t>(person engaged)</t>
  </si>
  <si>
    <t xml:space="preserve">Table 25-1-1a. Annual Expenses* except Street Businesses by Section of Industrial Classification </t>
  </si>
  <si>
    <t xml:space="preserve">Table 25-1-1. Annual Expenses except Street Businesses by Section of Industrial Classification </t>
  </si>
  <si>
    <t xml:space="preserve">Table 25-1-1. Annual Expenses* except Street Businesses by Section of Industrial Classification </t>
  </si>
  <si>
    <t xml:space="preserve">Table 25-1-2. Percent Distribution of Annual Expenses except Street Businesses by Section of </t>
  </si>
  <si>
    <t xml:space="preserve">Table 32c. Number of Entities except Street Businesses by Section of Industrial Classification and </t>
  </si>
  <si>
    <t xml:space="preserve">Table 25-2-1. Annual Expenses per Entity except Street Businesses by Section of Industrial </t>
  </si>
  <si>
    <t xml:space="preserve">Table 25-2-1. Annual Expenses per Entity except Street Businesses by Section of Industrial Classification </t>
  </si>
  <si>
    <t xml:space="preserve">Table 25-2-2. Proportion to Average Annual Expenses per Entity except Street Businesses </t>
  </si>
  <si>
    <t xml:space="preserve">Table 25-1-1c. Annual Expenses* except Street Businesses by Section of Industrial Classification </t>
  </si>
  <si>
    <t>Table 42c. Number of Persons Engaged except Street Businesses by Section of Industrial Classification and</t>
  </si>
  <si>
    <t xml:space="preserve">Table 25-3-1. Annual Expenses per Person Engaged except Street Businesses by Section of </t>
  </si>
  <si>
    <t>Table 42a. Number of Persons Engaged except Street Businesses by Section of Industrial Classification and</t>
  </si>
  <si>
    <t xml:space="preserve">Table 25-3-1. Annual Expenses per Person Engaged except Street Businesses by Section of Industrial Classification </t>
  </si>
  <si>
    <t xml:space="preserve">                     and Sex of Representative  - Cambodia (2011)</t>
  </si>
  <si>
    <t xml:space="preserve">                     Industrial Classification and Sex of Representative - Cambodia (2011)</t>
  </si>
  <si>
    <t xml:space="preserve">                     Classification and Sex of Representative - Cambodia (2011)</t>
  </si>
  <si>
    <t xml:space="preserve">                     by Section of Industrial Classification and Sex of Representative - Cambodia (2011)</t>
  </si>
  <si>
    <t xml:space="preserve">                 Sex of Representative - Cambodia (2011)</t>
  </si>
  <si>
    <t>Table 25-3-2. Proportion to Average Annual Expenses per Person Engaged except Street Businesses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</si>
</sst>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.000000"/>
    <numFmt numFmtId="191" formatCode="0.00000"/>
    <numFmt numFmtId="192" formatCode="0.0000"/>
    <numFmt numFmtId="193" formatCode="0.000"/>
    <numFmt numFmtId="194" formatCode="0.0"/>
  </numFmts>
  <fonts count="41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2"/>
      <name val="Times New Roman"/>
      <family val="1"/>
    </font>
    <font>
      <i/>
      <sz val="10"/>
      <name val="Arial Unicode MS"/>
      <family val="3"/>
    </font>
    <font>
      <sz val="9"/>
      <name val="ＭＳ Ｐゴシック"/>
      <family val="3"/>
    </font>
    <font>
      <i/>
      <sz val="9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86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86" fontId="2" fillId="0" borderId="2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185" fontId="2" fillId="0" borderId="22" xfId="0" applyNumberFormat="1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0" applyFont="1" applyFill="1" applyBorder="1" applyAlignment="1">
      <alignment horizontal="center" vertical="top"/>
      <protection/>
    </xf>
    <xf numFmtId="0" fontId="2" fillId="0" borderId="20" xfId="60" applyFont="1" applyFill="1" applyBorder="1" applyAlignment="1">
      <alignment horizontal="center" vertical="top"/>
      <protection/>
    </xf>
    <xf numFmtId="186" fontId="2" fillId="0" borderId="0" xfId="60" applyNumberFormat="1" applyFont="1" applyFill="1" applyBorder="1" applyAlignment="1">
      <alignment horizontal="right" vertical="center"/>
      <protection/>
    </xf>
    <xf numFmtId="186" fontId="2" fillId="0" borderId="20" xfId="60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2" fillId="0" borderId="2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60" applyFont="1" applyFill="1" applyBorder="1" applyAlignment="1">
      <alignment horizontal="center" vertical="center"/>
      <protection/>
    </xf>
    <xf numFmtId="0" fontId="2" fillId="0" borderId="27" xfId="60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vertical="center"/>
    </xf>
    <xf numFmtId="0" fontId="6" fillId="0" borderId="0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wrapText="1"/>
      <protection/>
    </xf>
    <xf numFmtId="0" fontId="6" fillId="0" borderId="0" xfId="61" applyFont="1" applyFill="1" applyBorder="1" applyAlignment="1">
      <alignment horizontal="right" wrapText="1"/>
      <protection/>
    </xf>
    <xf numFmtId="0" fontId="6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wrapText="1"/>
      <protection/>
    </xf>
    <xf numFmtId="0" fontId="6" fillId="0" borderId="0" xfId="62" applyFont="1" applyFill="1" applyBorder="1" applyAlignment="1">
      <alignment horizontal="right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185" fontId="2" fillId="0" borderId="19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5" xfId="60" applyFont="1" applyFill="1" applyBorder="1" applyAlignment="1">
      <alignment horizontal="center" vertical="top"/>
      <protection/>
    </xf>
    <xf numFmtId="0" fontId="2" fillId="0" borderId="27" xfId="60" applyFont="1" applyFill="1" applyBorder="1" applyAlignment="1">
      <alignment horizontal="center" vertical="top"/>
      <protection/>
    </xf>
    <xf numFmtId="186" fontId="2" fillId="0" borderId="20" xfId="0" applyNumberFormat="1" applyFont="1" applyFill="1" applyBorder="1" applyAlignment="1">
      <alignment horizontal="right" vertical="center"/>
    </xf>
    <xf numFmtId="186" fontId="2" fillId="0" borderId="21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Table 22-2-1" xfId="61"/>
    <cellStyle name="標準_Table 22-3-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30"/>
  <sheetViews>
    <sheetView showGridLines="0" tabSelected="1" workbookViewId="0" topLeftCell="I1">
      <selection activeCell="I1" sqref="I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3.7109375" style="1" customWidth="1"/>
    <col min="10" max="10" width="7.421875" style="1" customWidth="1"/>
    <col min="11" max="11" width="38.140625" style="1" customWidth="1"/>
    <col min="12" max="12" width="14.00390625" style="1" customWidth="1"/>
    <col min="13" max="13" width="12.8515625" style="1" customWidth="1"/>
    <col min="14" max="14" width="12.28125" style="1" customWidth="1"/>
    <col min="15" max="15" width="10.7109375" style="1" customWidth="1"/>
    <col min="16" max="16384" width="9.140625" style="1" customWidth="1"/>
  </cols>
  <sheetData>
    <row r="1" spans="2:14" ht="15" customHeight="1">
      <c r="B1" s="5"/>
      <c r="C1" s="5"/>
      <c r="D1" s="5"/>
      <c r="E1" s="5"/>
      <c r="F1" s="5"/>
      <c r="G1" s="5"/>
      <c r="J1" s="5"/>
      <c r="K1" s="5"/>
      <c r="L1" s="5"/>
      <c r="M1" s="5"/>
      <c r="N1" s="5"/>
    </row>
    <row r="2" spans="2:14" ht="15" customHeight="1">
      <c r="B2" s="5" t="s">
        <v>97</v>
      </c>
      <c r="C2" s="6"/>
      <c r="D2" s="6"/>
      <c r="E2" s="6"/>
      <c r="F2" s="6"/>
      <c r="G2" s="5"/>
      <c r="J2" s="5" t="s">
        <v>98</v>
      </c>
      <c r="K2" s="6"/>
      <c r="L2" s="6"/>
      <c r="M2" s="6"/>
      <c r="N2" s="6"/>
    </row>
    <row r="3" spans="2:14" ht="15" customHeight="1">
      <c r="B3" s="5" t="s">
        <v>42</v>
      </c>
      <c r="C3" s="6"/>
      <c r="D3" s="6"/>
      <c r="E3" s="6"/>
      <c r="F3" s="6"/>
      <c r="G3" s="5"/>
      <c r="J3" s="5" t="s">
        <v>110</v>
      </c>
      <c r="K3" s="6"/>
      <c r="L3" s="6"/>
      <c r="M3" s="6"/>
      <c r="N3" s="6"/>
    </row>
    <row r="4" spans="2:14" ht="15" customHeight="1">
      <c r="B4" s="5"/>
      <c r="C4" s="6"/>
      <c r="D4" s="6"/>
      <c r="E4" s="6"/>
      <c r="F4" s="6"/>
      <c r="G4" s="5"/>
      <c r="J4" s="5"/>
      <c r="K4" s="6"/>
      <c r="L4" s="6"/>
      <c r="M4" s="6"/>
      <c r="N4" s="6"/>
    </row>
    <row r="5" spans="2:14" ht="15" customHeight="1">
      <c r="B5" s="78" t="s">
        <v>40</v>
      </c>
      <c r="C5" s="79"/>
      <c r="D5" s="75" t="s">
        <v>3</v>
      </c>
      <c r="E5" s="76"/>
      <c r="F5" s="77"/>
      <c r="G5" s="5"/>
      <c r="J5" s="78" t="s">
        <v>49</v>
      </c>
      <c r="K5" s="79"/>
      <c r="L5" s="75" t="s">
        <v>50</v>
      </c>
      <c r="M5" s="76"/>
      <c r="N5" s="77"/>
    </row>
    <row r="6" spans="2:14" ht="29.25" customHeight="1">
      <c r="B6" s="80"/>
      <c r="C6" s="81"/>
      <c r="D6" s="10" t="s">
        <v>4</v>
      </c>
      <c r="E6" s="8" t="s">
        <v>0</v>
      </c>
      <c r="F6" s="9" t="s">
        <v>1</v>
      </c>
      <c r="G6" s="5"/>
      <c r="J6" s="80"/>
      <c r="K6" s="81"/>
      <c r="L6" s="7" t="s">
        <v>51</v>
      </c>
      <c r="M6" s="8" t="s">
        <v>0</v>
      </c>
      <c r="N6" s="9" t="s">
        <v>1</v>
      </c>
    </row>
    <row r="7" spans="2:14" ht="15" customHeight="1">
      <c r="B7" s="82"/>
      <c r="C7" s="83"/>
      <c r="D7" s="11"/>
      <c r="E7" s="14" t="s">
        <v>52</v>
      </c>
      <c r="F7" s="15"/>
      <c r="G7" s="5"/>
      <c r="J7" s="82"/>
      <c r="K7" s="83"/>
      <c r="L7" s="14"/>
      <c r="M7" s="14" t="s">
        <v>53</v>
      </c>
      <c r="N7" s="15"/>
    </row>
    <row r="8" spans="2:14" ht="6.75" customHeight="1">
      <c r="B8" s="20"/>
      <c r="C8" s="17"/>
      <c r="D8" s="16"/>
      <c r="E8" s="3"/>
      <c r="F8" s="24"/>
      <c r="G8" s="5"/>
      <c r="J8" s="39"/>
      <c r="K8" s="52"/>
      <c r="L8" s="3"/>
      <c r="M8" s="3"/>
      <c r="N8" s="24"/>
    </row>
    <row r="9" spans="2:14" ht="15">
      <c r="B9" s="21" t="s">
        <v>22</v>
      </c>
      <c r="C9" s="18"/>
      <c r="D9" s="16">
        <f>SUM(D11:D27)</f>
        <v>10691411435.169525</v>
      </c>
      <c r="E9" s="3">
        <f>SUM(E11:E27)</f>
        <v>6685612514.838011</v>
      </c>
      <c r="F9" s="24">
        <f>SUM(F11:F27)</f>
        <v>4005798920.3315177</v>
      </c>
      <c r="G9" s="5"/>
      <c r="J9" s="53" t="s">
        <v>54</v>
      </c>
      <c r="K9" s="54"/>
      <c r="L9" s="3">
        <f>D9/1000000</f>
        <v>10691.411435169524</v>
      </c>
      <c r="M9" s="3">
        <f>E9/1000000</f>
        <v>6685.612514838011</v>
      </c>
      <c r="N9" s="24">
        <f>F9/1000000</f>
        <v>4005.798920331518</v>
      </c>
    </row>
    <row r="10" spans="2:14" ht="6" customHeight="1">
      <c r="B10" s="21"/>
      <c r="C10" s="18"/>
      <c r="D10" s="16"/>
      <c r="E10" s="3"/>
      <c r="F10" s="24"/>
      <c r="G10" s="5"/>
      <c r="J10" s="53"/>
      <c r="K10" s="54"/>
      <c r="L10" s="3"/>
      <c r="M10" s="3"/>
      <c r="N10" s="24"/>
    </row>
    <row r="11" spans="2:14" ht="21" customHeight="1">
      <c r="B11" s="21" t="s">
        <v>23</v>
      </c>
      <c r="C11" s="18" t="s">
        <v>5</v>
      </c>
      <c r="D11" s="16">
        <f>E11+F11</f>
        <v>43254592.57</v>
      </c>
      <c r="E11" s="3">
        <v>40402917.46</v>
      </c>
      <c r="F11" s="24">
        <v>2851675.11</v>
      </c>
      <c r="G11" s="5"/>
      <c r="J11" s="53" t="s">
        <v>23</v>
      </c>
      <c r="K11" s="54" t="s">
        <v>55</v>
      </c>
      <c r="L11" s="3">
        <f aca="true" t="shared" si="0" ref="L11:L27">D11/1000000</f>
        <v>43.25459257</v>
      </c>
      <c r="M11" s="3">
        <f aca="true" t="shared" si="1" ref="M11:M27">E11/1000000</f>
        <v>40.40291746</v>
      </c>
      <c r="N11" s="24">
        <f aca="true" t="shared" si="2" ref="N11:N27">F11/1000000</f>
        <v>2.85167511</v>
      </c>
    </row>
    <row r="12" spans="2:14" ht="20.25" customHeight="1">
      <c r="B12" s="21" t="s">
        <v>24</v>
      </c>
      <c r="C12" s="18" t="s">
        <v>6</v>
      </c>
      <c r="D12" s="16">
        <f>E12+F12</f>
        <v>2675602004.496493</v>
      </c>
      <c r="E12" s="3">
        <v>1987895039.642992</v>
      </c>
      <c r="F12" s="24">
        <v>687706964.853501</v>
      </c>
      <c r="G12" s="5"/>
      <c r="J12" s="53" t="s">
        <v>24</v>
      </c>
      <c r="K12" s="54" t="s">
        <v>56</v>
      </c>
      <c r="L12" s="3">
        <f t="shared" si="0"/>
        <v>2675.602004496493</v>
      </c>
      <c r="M12" s="3">
        <f t="shared" si="1"/>
        <v>1987.895039642992</v>
      </c>
      <c r="N12" s="24">
        <f t="shared" si="2"/>
        <v>687.706964853501</v>
      </c>
    </row>
    <row r="13" spans="2:14" ht="45" customHeight="1">
      <c r="B13" s="21" t="s">
        <v>25</v>
      </c>
      <c r="C13" s="18" t="s">
        <v>7</v>
      </c>
      <c r="D13" s="16">
        <f>E13+F13</f>
        <v>478703296.01700044</v>
      </c>
      <c r="E13" s="3">
        <v>113449615.03700039</v>
      </c>
      <c r="F13" s="24">
        <v>365253680.98</v>
      </c>
      <c r="G13" s="5"/>
      <c r="J13" s="53" t="s">
        <v>25</v>
      </c>
      <c r="K13" s="54" t="s">
        <v>57</v>
      </c>
      <c r="L13" s="3">
        <f t="shared" si="0"/>
        <v>478.7032960170004</v>
      </c>
      <c r="M13" s="3">
        <f t="shared" si="1"/>
        <v>113.44961503700038</v>
      </c>
      <c r="N13" s="24">
        <f t="shared" si="2"/>
        <v>365.25368098</v>
      </c>
    </row>
    <row r="14" spans="2:14" ht="58.5" customHeight="1">
      <c r="B14" s="21" t="s">
        <v>26</v>
      </c>
      <c r="C14" s="18" t="s">
        <v>8</v>
      </c>
      <c r="D14" s="16">
        <f aca="true" t="shared" si="3" ref="D14:D27">E14+F14</f>
        <v>38116109.375</v>
      </c>
      <c r="E14" s="3">
        <v>36844793.365</v>
      </c>
      <c r="F14" s="24">
        <v>1271316.01</v>
      </c>
      <c r="G14" s="5"/>
      <c r="J14" s="53" t="s">
        <v>26</v>
      </c>
      <c r="K14" s="54" t="s">
        <v>58</v>
      </c>
      <c r="L14" s="3">
        <f t="shared" si="0"/>
        <v>38.116109375</v>
      </c>
      <c r="M14" s="3">
        <f t="shared" si="1"/>
        <v>36.844793365</v>
      </c>
      <c r="N14" s="24">
        <f t="shared" si="2"/>
        <v>1.27131601</v>
      </c>
    </row>
    <row r="15" spans="2:14" ht="17.25" customHeight="1">
      <c r="B15" s="21" t="s">
        <v>27</v>
      </c>
      <c r="C15" s="18" t="s">
        <v>9</v>
      </c>
      <c r="D15" s="16">
        <f t="shared" si="3"/>
        <v>65767617.36</v>
      </c>
      <c r="E15" s="3">
        <v>58969005.05</v>
      </c>
      <c r="F15" s="24">
        <v>6798612.309999999</v>
      </c>
      <c r="G15" s="5"/>
      <c r="J15" s="53" t="s">
        <v>27</v>
      </c>
      <c r="K15" s="54" t="s">
        <v>59</v>
      </c>
      <c r="L15" s="3">
        <f t="shared" si="0"/>
        <v>65.76761736</v>
      </c>
      <c r="M15" s="3">
        <f t="shared" si="1"/>
        <v>58.96900505</v>
      </c>
      <c r="N15" s="24">
        <f t="shared" si="2"/>
        <v>6.798612309999998</v>
      </c>
    </row>
    <row r="16" spans="2:14" ht="54.75" customHeight="1">
      <c r="B16" s="21" t="s">
        <v>28</v>
      </c>
      <c r="C16" s="18" t="s">
        <v>10</v>
      </c>
      <c r="D16" s="16">
        <f>E16+F16</f>
        <v>4228420631.7640343</v>
      </c>
      <c r="E16" s="3">
        <v>2052741942.7210171</v>
      </c>
      <c r="F16" s="24">
        <v>2175678689.043017</v>
      </c>
      <c r="G16" s="5"/>
      <c r="J16" s="53" t="s">
        <v>28</v>
      </c>
      <c r="K16" s="54" t="s">
        <v>60</v>
      </c>
      <c r="L16" s="3">
        <f t="shared" si="0"/>
        <v>4228.420631764035</v>
      </c>
      <c r="M16" s="3">
        <f t="shared" si="1"/>
        <v>2052.741942721017</v>
      </c>
      <c r="N16" s="24">
        <f t="shared" si="2"/>
        <v>2175.678689043017</v>
      </c>
    </row>
    <row r="17" spans="2:14" ht="20.25" customHeight="1">
      <c r="B17" s="21" t="s">
        <v>29</v>
      </c>
      <c r="C17" s="18" t="s">
        <v>11</v>
      </c>
      <c r="D17" s="16">
        <f>E17+F17</f>
        <v>170430738.57999986</v>
      </c>
      <c r="E17" s="3">
        <v>156906463.24999985</v>
      </c>
      <c r="F17" s="24">
        <v>13524275.33</v>
      </c>
      <c r="G17" s="5"/>
      <c r="J17" s="53" t="s">
        <v>29</v>
      </c>
      <c r="K17" s="54" t="s">
        <v>61</v>
      </c>
      <c r="L17" s="3">
        <f t="shared" si="0"/>
        <v>170.43073857999985</v>
      </c>
      <c r="M17" s="3">
        <f t="shared" si="1"/>
        <v>156.90646324999986</v>
      </c>
      <c r="N17" s="24">
        <f t="shared" si="2"/>
        <v>13.52427533</v>
      </c>
    </row>
    <row r="18" spans="2:14" ht="40.5" customHeight="1">
      <c r="B18" s="21" t="s">
        <v>30</v>
      </c>
      <c r="C18" s="18" t="s">
        <v>12</v>
      </c>
      <c r="D18" s="16">
        <f t="shared" si="3"/>
        <v>631593403.0099999</v>
      </c>
      <c r="E18" s="3">
        <v>312703348.3199999</v>
      </c>
      <c r="F18" s="24">
        <v>318890054.69</v>
      </c>
      <c r="G18" s="5"/>
      <c r="J18" s="53" t="s">
        <v>30</v>
      </c>
      <c r="K18" s="54" t="s">
        <v>62</v>
      </c>
      <c r="L18" s="3">
        <f t="shared" si="0"/>
        <v>631.5934030099999</v>
      </c>
      <c r="M18" s="3">
        <f t="shared" si="1"/>
        <v>312.70334831999986</v>
      </c>
      <c r="N18" s="24">
        <f t="shared" si="2"/>
        <v>318.89005469</v>
      </c>
    </row>
    <row r="19" spans="2:14" ht="21.75" customHeight="1">
      <c r="B19" s="21" t="s">
        <v>31</v>
      </c>
      <c r="C19" s="18" t="s">
        <v>13</v>
      </c>
      <c r="D19" s="16">
        <f t="shared" si="3"/>
        <v>582735418.3300002</v>
      </c>
      <c r="E19" s="3">
        <v>561425005.7600001</v>
      </c>
      <c r="F19" s="24">
        <v>21310412.570000008</v>
      </c>
      <c r="G19" s="5"/>
      <c r="J19" s="53" t="s">
        <v>31</v>
      </c>
      <c r="K19" s="54" t="s">
        <v>63</v>
      </c>
      <c r="L19" s="3">
        <f t="shared" si="0"/>
        <v>582.7354183300001</v>
      </c>
      <c r="M19" s="3">
        <f t="shared" si="1"/>
        <v>561.4250057600001</v>
      </c>
      <c r="N19" s="24">
        <f t="shared" si="2"/>
        <v>21.310412570000008</v>
      </c>
    </row>
    <row r="20" spans="2:14" ht="24" customHeight="1">
      <c r="B20" s="21" t="s">
        <v>32</v>
      </c>
      <c r="C20" s="18" t="s">
        <v>14</v>
      </c>
      <c r="D20" s="16">
        <f t="shared" si="3"/>
        <v>736840328.8499998</v>
      </c>
      <c r="E20" s="3">
        <v>495819476.85000014</v>
      </c>
      <c r="F20" s="24">
        <v>241020851.99999967</v>
      </c>
      <c r="G20" s="5"/>
      <c r="J20" s="53" t="s">
        <v>32</v>
      </c>
      <c r="K20" s="54" t="s">
        <v>64</v>
      </c>
      <c r="L20" s="3">
        <f t="shared" si="0"/>
        <v>736.8403288499998</v>
      </c>
      <c r="M20" s="3">
        <f t="shared" si="1"/>
        <v>495.81947685000017</v>
      </c>
      <c r="N20" s="24">
        <f t="shared" si="2"/>
        <v>241.02085199999968</v>
      </c>
    </row>
    <row r="21" spans="2:14" ht="24.75" customHeight="1">
      <c r="B21" s="21" t="s">
        <v>33</v>
      </c>
      <c r="C21" s="18" t="s">
        <v>15</v>
      </c>
      <c r="D21" s="16">
        <f t="shared" si="3"/>
        <v>24260142.48</v>
      </c>
      <c r="E21" s="3">
        <v>9989316.1</v>
      </c>
      <c r="F21" s="24">
        <v>14270826.38</v>
      </c>
      <c r="G21" s="5"/>
      <c r="J21" s="53" t="s">
        <v>33</v>
      </c>
      <c r="K21" s="54" t="s">
        <v>65</v>
      </c>
      <c r="L21" s="3">
        <f t="shared" si="0"/>
        <v>24.26014248</v>
      </c>
      <c r="M21" s="3">
        <f t="shared" si="1"/>
        <v>9.9893161</v>
      </c>
      <c r="N21" s="24">
        <f t="shared" si="2"/>
        <v>14.27082638</v>
      </c>
    </row>
    <row r="22" spans="2:14" ht="45" customHeight="1">
      <c r="B22" s="21" t="s">
        <v>34</v>
      </c>
      <c r="C22" s="18" t="s">
        <v>16</v>
      </c>
      <c r="D22" s="16">
        <f t="shared" si="3"/>
        <v>20849894.14</v>
      </c>
      <c r="E22" s="3">
        <v>15762096.55</v>
      </c>
      <c r="F22" s="24">
        <v>5087797.590000001</v>
      </c>
      <c r="G22" s="5"/>
      <c r="J22" s="53" t="s">
        <v>34</v>
      </c>
      <c r="K22" s="54" t="s">
        <v>66</v>
      </c>
      <c r="L22" s="3">
        <f t="shared" si="0"/>
        <v>20.84989414</v>
      </c>
      <c r="M22" s="3">
        <f t="shared" si="1"/>
        <v>15.76209655</v>
      </c>
      <c r="N22" s="24">
        <f t="shared" si="2"/>
        <v>5.087797590000001</v>
      </c>
    </row>
    <row r="23" spans="2:14" ht="45" customHeight="1">
      <c r="B23" s="21" t="s">
        <v>35</v>
      </c>
      <c r="C23" s="18" t="s">
        <v>17</v>
      </c>
      <c r="D23" s="16">
        <f t="shared" si="3"/>
        <v>68176609.50800008</v>
      </c>
      <c r="E23" s="3">
        <v>46150826.87500007</v>
      </c>
      <c r="F23" s="24">
        <v>22025782.633</v>
      </c>
      <c r="G23" s="5"/>
      <c r="J23" s="53" t="s">
        <v>35</v>
      </c>
      <c r="K23" s="54" t="s">
        <v>67</v>
      </c>
      <c r="L23" s="3">
        <f t="shared" si="0"/>
        <v>68.17660950800007</v>
      </c>
      <c r="M23" s="3">
        <f t="shared" si="1"/>
        <v>46.150826875000064</v>
      </c>
      <c r="N23" s="24">
        <f t="shared" si="2"/>
        <v>22.025782633000002</v>
      </c>
    </row>
    <row r="24" spans="2:14" ht="15">
      <c r="B24" s="21" t="s">
        <v>36</v>
      </c>
      <c r="C24" s="18" t="s">
        <v>18</v>
      </c>
      <c r="D24" s="16">
        <f t="shared" si="3"/>
        <v>192354315.5140004</v>
      </c>
      <c r="E24" s="3">
        <v>164352783.73000038</v>
      </c>
      <c r="F24" s="24">
        <v>28001531.784</v>
      </c>
      <c r="G24" s="5"/>
      <c r="J24" s="53" t="s">
        <v>36</v>
      </c>
      <c r="K24" s="54" t="s">
        <v>68</v>
      </c>
      <c r="L24" s="3">
        <f t="shared" si="0"/>
        <v>192.35431551400038</v>
      </c>
      <c r="M24" s="3">
        <f t="shared" si="1"/>
        <v>164.35278373000037</v>
      </c>
      <c r="N24" s="24">
        <f t="shared" si="2"/>
        <v>28.001531784</v>
      </c>
    </row>
    <row r="25" spans="2:14" ht="40.5" customHeight="1">
      <c r="B25" s="21" t="s">
        <v>37</v>
      </c>
      <c r="C25" s="18" t="s">
        <v>19</v>
      </c>
      <c r="D25" s="16">
        <f t="shared" si="3"/>
        <v>357149662.7089999</v>
      </c>
      <c r="E25" s="3">
        <v>341497139.0809999</v>
      </c>
      <c r="F25" s="24">
        <v>15652523.627999987</v>
      </c>
      <c r="G25" s="5"/>
      <c r="J25" s="53" t="s">
        <v>37</v>
      </c>
      <c r="K25" s="54" t="s">
        <v>69</v>
      </c>
      <c r="L25" s="3">
        <f t="shared" si="0"/>
        <v>357.14966270899987</v>
      </c>
      <c r="M25" s="3">
        <f t="shared" si="1"/>
        <v>341.4971390809999</v>
      </c>
      <c r="N25" s="24">
        <f t="shared" si="2"/>
        <v>15.652523627999987</v>
      </c>
    </row>
    <row r="26" spans="2:14" ht="15" customHeight="1">
      <c r="B26" s="21" t="s">
        <v>38</v>
      </c>
      <c r="C26" s="18" t="s">
        <v>20</v>
      </c>
      <c r="D26" s="16">
        <f t="shared" si="3"/>
        <v>146352752.79999998</v>
      </c>
      <c r="E26" s="3">
        <v>126653468.20999996</v>
      </c>
      <c r="F26" s="24">
        <v>19699284.590000026</v>
      </c>
      <c r="G26" s="5"/>
      <c r="J26" s="53" t="s">
        <v>38</v>
      </c>
      <c r="K26" s="54" t="s">
        <v>70</v>
      </c>
      <c r="L26" s="3">
        <f t="shared" si="0"/>
        <v>146.3527528</v>
      </c>
      <c r="M26" s="3">
        <f t="shared" si="1"/>
        <v>126.65346820999996</v>
      </c>
      <c r="N26" s="24">
        <f t="shared" si="2"/>
        <v>19.699284590000026</v>
      </c>
    </row>
    <row r="27" spans="2:14" ht="27" customHeight="1">
      <c r="B27" s="22" t="s">
        <v>39</v>
      </c>
      <c r="C27" s="19" t="s">
        <v>21</v>
      </c>
      <c r="D27" s="12">
        <f t="shared" si="3"/>
        <v>230803917.6659994</v>
      </c>
      <c r="E27" s="4">
        <v>164049276.8359992</v>
      </c>
      <c r="F27" s="25">
        <v>66754640.83000023</v>
      </c>
      <c r="G27" s="5"/>
      <c r="J27" s="55" t="s">
        <v>39</v>
      </c>
      <c r="K27" s="56" t="s">
        <v>71</v>
      </c>
      <c r="L27" s="12">
        <f t="shared" si="0"/>
        <v>230.80391766599942</v>
      </c>
      <c r="M27" s="4">
        <f t="shared" si="1"/>
        <v>164.0492768359992</v>
      </c>
      <c r="N27" s="25">
        <f t="shared" si="2"/>
        <v>66.75464083000023</v>
      </c>
    </row>
    <row r="28" spans="2:14" ht="6.75" customHeight="1">
      <c r="B28" s="5"/>
      <c r="C28" s="13"/>
      <c r="D28" s="3"/>
      <c r="E28" s="3"/>
      <c r="F28" s="3"/>
      <c r="G28" s="5"/>
      <c r="J28" s="5"/>
      <c r="K28" s="13"/>
      <c r="L28" s="3"/>
      <c r="M28" s="3"/>
      <c r="N28" s="3"/>
    </row>
    <row r="29" spans="2:11" ht="18" customHeight="1">
      <c r="B29" s="23" t="s">
        <v>43</v>
      </c>
      <c r="J29" s="41" t="s">
        <v>43</v>
      </c>
      <c r="K29" s="13"/>
    </row>
    <row r="30" spans="2:10" ht="12" customHeight="1">
      <c r="B30" s="23" t="s">
        <v>41</v>
      </c>
      <c r="J30" s="41" t="s">
        <v>45</v>
      </c>
    </row>
    <row r="31" ht="12" customHeight="1"/>
  </sheetData>
  <sheetProtection/>
  <mergeCells count="4">
    <mergeCell ref="L5:N5"/>
    <mergeCell ref="D5:F5"/>
    <mergeCell ref="J5:K7"/>
    <mergeCell ref="B5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MS,標準"V-5-1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N30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3.8515625" style="1" customWidth="1"/>
    <col min="8" max="8" width="9.140625" style="1" customWidth="1"/>
    <col min="9" max="9" width="2.00390625" style="1" customWidth="1"/>
    <col min="10" max="10" width="9.7109375" style="1" customWidth="1"/>
    <col min="11" max="11" width="37.28125" style="1" customWidth="1"/>
    <col min="12" max="12" width="12.28125" style="1" customWidth="1"/>
    <col min="13" max="13" width="13.421875" style="1" customWidth="1"/>
    <col min="14" max="14" width="14.28125" style="1" customWidth="1"/>
    <col min="15" max="16384" width="9.140625" style="1" customWidth="1"/>
  </cols>
  <sheetData>
    <row r="1" spans="2:14" ht="15" customHeight="1">
      <c r="B1" s="5"/>
      <c r="C1" s="5"/>
      <c r="D1" s="5"/>
      <c r="E1" s="5"/>
      <c r="F1" s="5"/>
      <c r="G1" s="5"/>
      <c r="J1" s="5"/>
      <c r="K1" s="5"/>
      <c r="L1" s="5"/>
      <c r="M1" s="5"/>
      <c r="N1" s="5"/>
    </row>
    <row r="2" spans="2:14" ht="15" customHeight="1">
      <c r="B2" s="5" t="s">
        <v>99</v>
      </c>
      <c r="C2" s="6"/>
      <c r="D2" s="6"/>
      <c r="E2" s="6"/>
      <c r="F2" s="6"/>
      <c r="G2" s="6"/>
      <c r="J2" s="5" t="s">
        <v>100</v>
      </c>
      <c r="K2" s="6"/>
      <c r="L2" s="6"/>
      <c r="M2" s="6"/>
      <c r="N2" s="6"/>
    </row>
    <row r="3" spans="2:14" ht="15" customHeight="1">
      <c r="B3" s="5" t="s">
        <v>42</v>
      </c>
      <c r="C3" s="6"/>
      <c r="D3" s="6"/>
      <c r="E3" s="6"/>
      <c r="F3" s="6"/>
      <c r="G3" s="6"/>
      <c r="J3" s="5" t="s">
        <v>111</v>
      </c>
      <c r="K3" s="6"/>
      <c r="L3" s="6"/>
      <c r="M3" s="6"/>
      <c r="N3" s="6"/>
    </row>
    <row r="4" spans="2:14" ht="15" customHeight="1">
      <c r="B4" s="5"/>
      <c r="C4" s="6"/>
      <c r="D4" s="6"/>
      <c r="E4" s="6"/>
      <c r="F4" s="6"/>
      <c r="G4" s="6"/>
      <c r="J4" s="5"/>
      <c r="K4" s="6"/>
      <c r="L4" s="6"/>
      <c r="M4" s="6"/>
      <c r="N4" s="6"/>
    </row>
    <row r="5" spans="2:14" ht="15" customHeight="1">
      <c r="B5" s="78" t="s">
        <v>40</v>
      </c>
      <c r="C5" s="79"/>
      <c r="D5" s="75" t="s">
        <v>50</v>
      </c>
      <c r="E5" s="76"/>
      <c r="F5" s="77"/>
      <c r="G5" s="43"/>
      <c r="J5" s="78" t="s">
        <v>49</v>
      </c>
      <c r="K5" s="79"/>
      <c r="L5" s="75" t="s">
        <v>50</v>
      </c>
      <c r="M5" s="76"/>
      <c r="N5" s="77"/>
    </row>
    <row r="6" spans="2:14" ht="29.25" customHeight="1">
      <c r="B6" s="80"/>
      <c r="C6" s="81"/>
      <c r="D6" s="10" t="s">
        <v>51</v>
      </c>
      <c r="E6" s="8" t="s">
        <v>0</v>
      </c>
      <c r="F6" s="42" t="s">
        <v>1</v>
      </c>
      <c r="G6" s="39"/>
      <c r="J6" s="80"/>
      <c r="K6" s="81"/>
      <c r="L6" s="10" t="s">
        <v>51</v>
      </c>
      <c r="M6" s="8" t="s">
        <v>0</v>
      </c>
      <c r="N6" s="9" t="s">
        <v>1</v>
      </c>
    </row>
    <row r="7" spans="2:14" ht="15" customHeight="1">
      <c r="B7" s="82"/>
      <c r="C7" s="83"/>
      <c r="D7" s="11"/>
      <c r="E7" s="14" t="s">
        <v>52</v>
      </c>
      <c r="F7" s="14"/>
      <c r="G7" s="44"/>
      <c r="J7" s="82"/>
      <c r="K7" s="83"/>
      <c r="L7" s="11"/>
      <c r="M7" s="14" t="s">
        <v>2</v>
      </c>
      <c r="N7" s="15"/>
    </row>
    <row r="8" spans="2:14" ht="6.75" customHeight="1">
      <c r="B8" s="20"/>
      <c r="C8" s="17"/>
      <c r="D8" s="16"/>
      <c r="E8" s="3"/>
      <c r="F8" s="3"/>
      <c r="G8" s="45"/>
      <c r="J8" s="39"/>
      <c r="K8" s="52"/>
      <c r="L8" s="26"/>
      <c r="M8" s="26"/>
      <c r="N8" s="27"/>
    </row>
    <row r="9" spans="2:14" ht="15">
      <c r="B9" s="21" t="s">
        <v>22</v>
      </c>
      <c r="C9" s="18"/>
      <c r="D9" s="16">
        <f>SUM(D11:D27)</f>
        <v>10691411435.169525</v>
      </c>
      <c r="E9" s="3">
        <f>SUM(E11:E27)</f>
        <v>6685612514.838011</v>
      </c>
      <c r="F9" s="24">
        <f>SUM(F11:F27)</f>
        <v>4005798920.3315177</v>
      </c>
      <c r="G9" s="45"/>
      <c r="J9" s="53" t="s">
        <v>54</v>
      </c>
      <c r="K9" s="54"/>
      <c r="L9" s="57">
        <f>D9/$D$9*100</f>
        <v>100</v>
      </c>
      <c r="M9" s="57">
        <f>E9/$D$9*100</f>
        <v>62.532552931651374</v>
      </c>
      <c r="N9" s="58">
        <f>F9/$D$9*100</f>
        <v>37.46744706834866</v>
      </c>
    </row>
    <row r="10" spans="2:14" ht="6" customHeight="1">
      <c r="B10" s="21"/>
      <c r="C10" s="18"/>
      <c r="D10" s="16"/>
      <c r="E10" s="3"/>
      <c r="F10" s="24"/>
      <c r="G10" s="45"/>
      <c r="J10" s="53"/>
      <c r="K10" s="54"/>
      <c r="L10" s="57"/>
      <c r="M10" s="57"/>
      <c r="N10" s="58"/>
    </row>
    <row r="11" spans="2:14" ht="21" customHeight="1">
      <c r="B11" s="21" t="s">
        <v>23</v>
      </c>
      <c r="C11" s="18" t="s">
        <v>5</v>
      </c>
      <c r="D11" s="16">
        <f>E11+F11</f>
        <v>43254592.57</v>
      </c>
      <c r="E11" s="3">
        <v>40402917.46</v>
      </c>
      <c r="F11" s="24">
        <v>2851675.11</v>
      </c>
      <c r="G11" s="45"/>
      <c r="J11" s="53" t="s">
        <v>23</v>
      </c>
      <c r="K11" s="54" t="s">
        <v>55</v>
      </c>
      <c r="L11" s="59">
        <f aca="true" t="shared" si="0" ref="L11:L27">D11/$D$9*100</f>
        <v>0.4045732673584472</v>
      </c>
      <c r="M11" s="57">
        <f aca="true" t="shared" si="1" ref="M11:M27">E11/$D$9*100</f>
        <v>0.37790068883790334</v>
      </c>
      <c r="N11" s="58">
        <f aca="true" t="shared" si="2" ref="N11:N27">F11/$D$9*100</f>
        <v>0.02667257852054389</v>
      </c>
    </row>
    <row r="12" spans="2:14" ht="20.25" customHeight="1">
      <c r="B12" s="21" t="s">
        <v>24</v>
      </c>
      <c r="C12" s="18" t="s">
        <v>6</v>
      </c>
      <c r="D12" s="16">
        <f>E12+F12</f>
        <v>2675602004.496493</v>
      </c>
      <c r="E12" s="3">
        <v>1987895039.642992</v>
      </c>
      <c r="F12" s="24">
        <v>687706964.853501</v>
      </c>
      <c r="G12" s="45"/>
      <c r="J12" s="53" t="s">
        <v>24</v>
      </c>
      <c r="K12" s="54" t="s">
        <v>56</v>
      </c>
      <c r="L12" s="59">
        <f t="shared" si="0"/>
        <v>25.025713590023003</v>
      </c>
      <c r="M12" s="57">
        <f t="shared" si="1"/>
        <v>18.593382657632908</v>
      </c>
      <c r="N12" s="58">
        <f t="shared" si="2"/>
        <v>6.432330932390093</v>
      </c>
    </row>
    <row r="13" spans="2:14" ht="45" customHeight="1">
      <c r="B13" s="21" t="s">
        <v>25</v>
      </c>
      <c r="C13" s="18" t="s">
        <v>7</v>
      </c>
      <c r="D13" s="16">
        <f>E13+F13</f>
        <v>478703296.01700044</v>
      </c>
      <c r="E13" s="3">
        <v>113449615.03700039</v>
      </c>
      <c r="F13" s="24">
        <v>365253680.98</v>
      </c>
      <c r="G13" s="45"/>
      <c r="J13" s="53" t="s">
        <v>25</v>
      </c>
      <c r="K13" s="54" t="s">
        <v>57</v>
      </c>
      <c r="L13" s="59">
        <f t="shared" si="0"/>
        <v>4.477456497860518</v>
      </c>
      <c r="M13" s="57">
        <f t="shared" si="1"/>
        <v>1.0611285116556877</v>
      </c>
      <c r="N13" s="58">
        <f t="shared" si="2"/>
        <v>3.4163279862048306</v>
      </c>
    </row>
    <row r="14" spans="2:14" ht="58.5" customHeight="1">
      <c r="B14" s="21" t="s">
        <v>26</v>
      </c>
      <c r="C14" s="18" t="s">
        <v>8</v>
      </c>
      <c r="D14" s="16">
        <f aca="true" t="shared" si="3" ref="D14:D27">E14+F14</f>
        <v>38116109.375</v>
      </c>
      <c r="E14" s="3">
        <v>36844793.365</v>
      </c>
      <c r="F14" s="24">
        <v>1271316.01</v>
      </c>
      <c r="G14" s="45"/>
      <c r="J14" s="53" t="s">
        <v>26</v>
      </c>
      <c r="K14" s="54" t="s">
        <v>58</v>
      </c>
      <c r="L14" s="59">
        <f t="shared" si="0"/>
        <v>0.35651148219417134</v>
      </c>
      <c r="M14" s="57">
        <f t="shared" si="1"/>
        <v>0.3446204796103779</v>
      </c>
      <c r="N14" s="58">
        <f t="shared" si="2"/>
        <v>0.011891002583793482</v>
      </c>
    </row>
    <row r="15" spans="2:14" ht="17.25" customHeight="1">
      <c r="B15" s="21" t="s">
        <v>27</v>
      </c>
      <c r="C15" s="18" t="s">
        <v>9</v>
      </c>
      <c r="D15" s="16">
        <f t="shared" si="3"/>
        <v>65767617.36</v>
      </c>
      <c r="E15" s="3">
        <v>58969005.05</v>
      </c>
      <c r="F15" s="24">
        <v>6798612.309999999</v>
      </c>
      <c r="G15" s="45"/>
      <c r="J15" s="53" t="s">
        <v>27</v>
      </c>
      <c r="K15" s="54" t="s">
        <v>59</v>
      </c>
      <c r="L15" s="59">
        <f t="shared" si="0"/>
        <v>0.6151443872383083</v>
      </c>
      <c r="M15" s="57">
        <f t="shared" si="1"/>
        <v>0.5515549130961395</v>
      </c>
      <c r="N15" s="58">
        <f t="shared" si="2"/>
        <v>0.06358947414216876</v>
      </c>
    </row>
    <row r="16" spans="2:14" ht="54.75" customHeight="1">
      <c r="B16" s="21" t="s">
        <v>28</v>
      </c>
      <c r="C16" s="18" t="s">
        <v>10</v>
      </c>
      <c r="D16" s="16">
        <f>E16+F16</f>
        <v>4228420631.7640343</v>
      </c>
      <c r="E16" s="3">
        <v>2052741942.7210171</v>
      </c>
      <c r="F16" s="24">
        <v>2175678689.043017</v>
      </c>
      <c r="G16" s="45"/>
      <c r="J16" s="53" t="s">
        <v>28</v>
      </c>
      <c r="K16" s="54" t="s">
        <v>60</v>
      </c>
      <c r="L16" s="59">
        <f t="shared" si="0"/>
        <v>39.54969516797936</v>
      </c>
      <c r="M16" s="57">
        <f t="shared" si="1"/>
        <v>19.199915326132693</v>
      </c>
      <c r="N16" s="58">
        <f t="shared" si="2"/>
        <v>20.34977984184666</v>
      </c>
    </row>
    <row r="17" spans="2:14" ht="20.25" customHeight="1">
      <c r="B17" s="21" t="s">
        <v>29</v>
      </c>
      <c r="C17" s="18" t="s">
        <v>11</v>
      </c>
      <c r="D17" s="16">
        <f>E17+F17</f>
        <v>170430738.57999986</v>
      </c>
      <c r="E17" s="3">
        <v>156906463.24999985</v>
      </c>
      <c r="F17" s="24">
        <v>13524275.33</v>
      </c>
      <c r="G17" s="45"/>
      <c r="J17" s="53" t="s">
        <v>29</v>
      </c>
      <c r="K17" s="54" t="s">
        <v>61</v>
      </c>
      <c r="L17" s="59">
        <f t="shared" si="0"/>
        <v>1.5940901686690865</v>
      </c>
      <c r="M17" s="57">
        <f t="shared" si="1"/>
        <v>1.4675935371250812</v>
      </c>
      <c r="N17" s="58">
        <f t="shared" si="2"/>
        <v>0.1264966315440049</v>
      </c>
    </row>
    <row r="18" spans="2:14" ht="40.5" customHeight="1">
      <c r="B18" s="21" t="s">
        <v>30</v>
      </c>
      <c r="C18" s="18" t="s">
        <v>12</v>
      </c>
      <c r="D18" s="16">
        <f t="shared" si="3"/>
        <v>631593403.0099999</v>
      </c>
      <c r="E18" s="3">
        <v>312703348.3199999</v>
      </c>
      <c r="F18" s="24">
        <v>318890054.69</v>
      </c>
      <c r="G18" s="45"/>
      <c r="J18" s="53" t="s">
        <v>30</v>
      </c>
      <c r="K18" s="54" t="s">
        <v>62</v>
      </c>
      <c r="L18" s="59">
        <f t="shared" si="0"/>
        <v>5.907483841959031</v>
      </c>
      <c r="M18" s="57">
        <f t="shared" si="1"/>
        <v>2.9248088544357995</v>
      </c>
      <c r="N18" s="58">
        <f t="shared" si="2"/>
        <v>2.9826749875232315</v>
      </c>
    </row>
    <row r="19" spans="2:14" ht="21.75" customHeight="1">
      <c r="B19" s="21" t="s">
        <v>31</v>
      </c>
      <c r="C19" s="18" t="s">
        <v>13</v>
      </c>
      <c r="D19" s="16">
        <f t="shared" si="3"/>
        <v>582735418.3300002</v>
      </c>
      <c r="E19" s="3">
        <v>561425005.7600001</v>
      </c>
      <c r="F19" s="24">
        <v>21310412.570000008</v>
      </c>
      <c r="G19" s="45"/>
      <c r="J19" s="53" t="s">
        <v>31</v>
      </c>
      <c r="K19" s="54" t="s">
        <v>63</v>
      </c>
      <c r="L19" s="59">
        <f t="shared" si="0"/>
        <v>5.450500355950058</v>
      </c>
      <c r="M19" s="57">
        <f t="shared" si="1"/>
        <v>5.251177631357314</v>
      </c>
      <c r="N19" s="58">
        <f t="shared" si="2"/>
        <v>0.19932272459274322</v>
      </c>
    </row>
    <row r="20" spans="2:14" ht="24" customHeight="1">
      <c r="B20" s="21" t="s">
        <v>32</v>
      </c>
      <c r="C20" s="18" t="s">
        <v>14</v>
      </c>
      <c r="D20" s="16">
        <f t="shared" si="3"/>
        <v>736840328.8499998</v>
      </c>
      <c r="E20" s="3">
        <v>495819476.85000014</v>
      </c>
      <c r="F20" s="24">
        <v>241020851.99999967</v>
      </c>
      <c r="G20" s="45"/>
      <c r="J20" s="53" t="s">
        <v>32</v>
      </c>
      <c r="K20" s="54" t="s">
        <v>64</v>
      </c>
      <c r="L20" s="59">
        <f t="shared" si="0"/>
        <v>6.891890124311882</v>
      </c>
      <c r="M20" s="57">
        <f t="shared" si="1"/>
        <v>4.637549306343184</v>
      </c>
      <c r="N20" s="58">
        <f t="shared" si="2"/>
        <v>2.254340817968699</v>
      </c>
    </row>
    <row r="21" spans="2:14" ht="24.75" customHeight="1">
      <c r="B21" s="21" t="s">
        <v>33</v>
      </c>
      <c r="C21" s="18" t="s">
        <v>15</v>
      </c>
      <c r="D21" s="16">
        <f t="shared" si="3"/>
        <v>24260142.48</v>
      </c>
      <c r="E21" s="3">
        <v>9989316.1</v>
      </c>
      <c r="F21" s="24">
        <v>14270826.38</v>
      </c>
      <c r="G21" s="45"/>
      <c r="J21" s="53" t="s">
        <v>33</v>
      </c>
      <c r="K21" s="54" t="s">
        <v>65</v>
      </c>
      <c r="L21" s="59">
        <f t="shared" si="0"/>
        <v>0.22691243927060906</v>
      </c>
      <c r="M21" s="57">
        <f t="shared" si="1"/>
        <v>0.09343309029470165</v>
      </c>
      <c r="N21" s="58">
        <f t="shared" si="2"/>
        <v>0.1334793489759074</v>
      </c>
    </row>
    <row r="22" spans="2:14" ht="45" customHeight="1">
      <c r="B22" s="21" t="s">
        <v>34</v>
      </c>
      <c r="C22" s="18" t="s">
        <v>16</v>
      </c>
      <c r="D22" s="16">
        <f t="shared" si="3"/>
        <v>20849894.14</v>
      </c>
      <c r="E22" s="3">
        <v>15762096.55</v>
      </c>
      <c r="F22" s="24">
        <v>5087797.590000001</v>
      </c>
      <c r="G22" s="45"/>
      <c r="J22" s="53" t="s">
        <v>34</v>
      </c>
      <c r="K22" s="54" t="s">
        <v>66</v>
      </c>
      <c r="L22" s="59">
        <f t="shared" si="0"/>
        <v>0.19501535663863825</v>
      </c>
      <c r="M22" s="57">
        <f t="shared" si="1"/>
        <v>0.1474276492451726</v>
      </c>
      <c r="N22" s="58">
        <f t="shared" si="2"/>
        <v>0.047587707393465656</v>
      </c>
    </row>
    <row r="23" spans="2:14" ht="45" customHeight="1">
      <c r="B23" s="21" t="s">
        <v>35</v>
      </c>
      <c r="C23" s="18" t="s">
        <v>17</v>
      </c>
      <c r="D23" s="16">
        <f t="shared" si="3"/>
        <v>68176609.50800008</v>
      </c>
      <c r="E23" s="3">
        <v>46150826.87500007</v>
      </c>
      <c r="F23" s="24">
        <v>22025782.633</v>
      </c>
      <c r="G23" s="45"/>
      <c r="J23" s="53" t="s">
        <v>35</v>
      </c>
      <c r="K23" s="54" t="s">
        <v>67</v>
      </c>
      <c r="L23" s="59">
        <f t="shared" si="0"/>
        <v>0.637676418323331</v>
      </c>
      <c r="M23" s="57">
        <f t="shared" si="1"/>
        <v>0.43166262148687284</v>
      </c>
      <c r="N23" s="58">
        <f t="shared" si="2"/>
        <v>0.20601379683645818</v>
      </c>
    </row>
    <row r="24" spans="2:14" ht="15">
      <c r="B24" s="21" t="s">
        <v>36</v>
      </c>
      <c r="C24" s="18" t="s">
        <v>18</v>
      </c>
      <c r="D24" s="16">
        <f t="shared" si="3"/>
        <v>192354315.5140004</v>
      </c>
      <c r="E24" s="3">
        <v>164352783.73000038</v>
      </c>
      <c r="F24" s="24">
        <v>28001531.784</v>
      </c>
      <c r="G24" s="45"/>
      <c r="J24" s="53" t="s">
        <v>36</v>
      </c>
      <c r="K24" s="54" t="s">
        <v>68</v>
      </c>
      <c r="L24" s="59">
        <f t="shared" si="0"/>
        <v>1.799148004736293</v>
      </c>
      <c r="M24" s="57">
        <f t="shared" si="1"/>
        <v>1.5372412213915922</v>
      </c>
      <c r="N24" s="58">
        <f t="shared" si="2"/>
        <v>0.2619067833447007</v>
      </c>
    </row>
    <row r="25" spans="2:14" ht="40.5" customHeight="1">
      <c r="B25" s="21" t="s">
        <v>37</v>
      </c>
      <c r="C25" s="18" t="s">
        <v>19</v>
      </c>
      <c r="D25" s="16">
        <f t="shared" si="3"/>
        <v>357149662.7089999</v>
      </c>
      <c r="E25" s="3">
        <v>341497139.0809999</v>
      </c>
      <c r="F25" s="24">
        <v>15652523.627999987</v>
      </c>
      <c r="G25" s="45"/>
      <c r="J25" s="53" t="s">
        <v>37</v>
      </c>
      <c r="K25" s="54" t="s">
        <v>69</v>
      </c>
      <c r="L25" s="59">
        <f t="shared" si="0"/>
        <v>3.3405286558718696</v>
      </c>
      <c r="M25" s="57">
        <f t="shared" si="1"/>
        <v>3.1941258752576016</v>
      </c>
      <c r="N25" s="58">
        <f t="shared" si="2"/>
        <v>0.14640278061426787</v>
      </c>
    </row>
    <row r="26" spans="2:14" ht="15" customHeight="1">
      <c r="B26" s="21" t="s">
        <v>38</v>
      </c>
      <c r="C26" s="18" t="s">
        <v>20</v>
      </c>
      <c r="D26" s="16">
        <f t="shared" si="3"/>
        <v>146352752.79999998</v>
      </c>
      <c r="E26" s="3">
        <v>126653468.20999996</v>
      </c>
      <c r="F26" s="24">
        <v>19699284.590000026</v>
      </c>
      <c r="G26" s="45"/>
      <c r="J26" s="53" t="s">
        <v>38</v>
      </c>
      <c r="K26" s="54" t="s">
        <v>70</v>
      </c>
      <c r="L26" s="59">
        <f t="shared" si="0"/>
        <v>1.3688814960255935</v>
      </c>
      <c r="M26" s="57">
        <f t="shared" si="1"/>
        <v>1.1846281379965593</v>
      </c>
      <c r="N26" s="58">
        <f t="shared" si="2"/>
        <v>0.18425335802903436</v>
      </c>
    </row>
    <row r="27" spans="2:14" ht="27" customHeight="1">
      <c r="B27" s="22" t="s">
        <v>39</v>
      </c>
      <c r="C27" s="19" t="s">
        <v>21</v>
      </c>
      <c r="D27" s="12">
        <f t="shared" si="3"/>
        <v>230803917.6659994</v>
      </c>
      <c r="E27" s="4">
        <v>164049276.8359992</v>
      </c>
      <c r="F27" s="25">
        <v>66754640.83000023</v>
      </c>
      <c r="G27" s="45"/>
      <c r="J27" s="55" t="s">
        <v>39</v>
      </c>
      <c r="K27" s="56" t="s">
        <v>71</v>
      </c>
      <c r="L27" s="60">
        <f t="shared" si="0"/>
        <v>2.1587787455898217</v>
      </c>
      <c r="M27" s="61">
        <f t="shared" si="1"/>
        <v>1.5344024297517644</v>
      </c>
      <c r="N27" s="62">
        <f t="shared" si="2"/>
        <v>0.6243763158380571</v>
      </c>
    </row>
    <row r="28" spans="2:14" ht="3.75" customHeight="1">
      <c r="B28" s="5"/>
      <c r="C28" s="13"/>
      <c r="D28" s="3"/>
      <c r="E28" s="3"/>
      <c r="F28" s="3"/>
      <c r="G28" s="2"/>
      <c r="J28" s="5"/>
      <c r="K28" s="13"/>
      <c r="L28" s="2"/>
      <c r="M28" s="2"/>
      <c r="N28" s="2"/>
    </row>
    <row r="29" spans="2:11" ht="18" customHeight="1">
      <c r="B29" s="23" t="s">
        <v>43</v>
      </c>
      <c r="J29" s="41" t="s">
        <v>43</v>
      </c>
      <c r="K29" s="13"/>
    </row>
    <row r="30" spans="2:10" ht="12" customHeight="1">
      <c r="B30" s="23" t="s">
        <v>41</v>
      </c>
      <c r="J30" s="41" t="s">
        <v>45</v>
      </c>
    </row>
    <row r="31" ht="12" customHeight="1"/>
  </sheetData>
  <sheetProtection/>
  <mergeCells count="4">
    <mergeCell ref="B5:C7"/>
    <mergeCell ref="J5:K7"/>
    <mergeCell ref="L5:N5"/>
    <mergeCell ref="D5:F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&amp;CV-5-2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W56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5" customWidth="1"/>
    <col min="11" max="11" width="28.8515625" style="5" customWidth="1"/>
    <col min="12" max="14" width="11.7109375" style="5" customWidth="1"/>
    <col min="15" max="15" width="2.7109375" style="1" customWidth="1"/>
    <col min="16" max="16" width="8.421875" style="1" customWidth="1"/>
    <col min="17" max="17" width="1.1484375" style="1" customWidth="1"/>
    <col min="18" max="18" width="9.57421875" style="1" customWidth="1"/>
    <col min="19" max="19" width="30.57421875" style="1" customWidth="1"/>
    <col min="20" max="20" width="14.140625" style="1" customWidth="1"/>
    <col min="21" max="21" width="15.00390625" style="1" customWidth="1"/>
    <col min="22" max="22" width="12.421875" style="1" customWidth="1"/>
    <col min="23" max="23" width="12.7109375" style="1" customWidth="1"/>
    <col min="24" max="24" width="8.421875" style="1" customWidth="1"/>
    <col min="25" max="16384" width="9.140625" style="1" customWidth="1"/>
  </cols>
  <sheetData>
    <row r="1" spans="1:23" ht="15" customHeight="1">
      <c r="A1" s="5"/>
      <c r="B1" s="5"/>
      <c r="C1" s="5"/>
      <c r="D1" s="5"/>
      <c r="E1" s="5"/>
      <c r="F1" s="5"/>
      <c r="G1" s="5"/>
      <c r="I1" s="5"/>
      <c r="O1" s="5"/>
      <c r="P1" s="5"/>
      <c r="R1" s="5"/>
      <c r="S1" s="5"/>
      <c r="T1" s="5"/>
      <c r="U1" s="5"/>
      <c r="V1" s="5"/>
      <c r="W1" s="5"/>
    </row>
    <row r="2" spans="1:23" ht="15" customHeight="1">
      <c r="A2" s="5"/>
      <c r="B2" s="5" t="s">
        <v>99</v>
      </c>
      <c r="C2" s="6"/>
      <c r="D2" s="6"/>
      <c r="E2" s="6"/>
      <c r="F2" s="6"/>
      <c r="G2" s="5"/>
      <c r="I2" s="5"/>
      <c r="J2" s="6" t="s">
        <v>101</v>
      </c>
      <c r="K2" s="6"/>
      <c r="L2" s="6"/>
      <c r="M2" s="6"/>
      <c r="N2" s="6"/>
      <c r="O2" s="5"/>
      <c r="P2" s="5"/>
      <c r="R2" s="6" t="s">
        <v>102</v>
      </c>
      <c r="S2" s="6"/>
      <c r="T2" s="6"/>
      <c r="U2" s="6"/>
      <c r="V2" s="6"/>
      <c r="W2" s="5"/>
    </row>
    <row r="3" spans="1:23" ht="15" customHeight="1">
      <c r="A3" s="5"/>
      <c r="B3" s="5" t="s">
        <v>42</v>
      </c>
      <c r="C3" s="6"/>
      <c r="D3" s="6"/>
      <c r="E3" s="6"/>
      <c r="F3" s="6"/>
      <c r="G3" s="5"/>
      <c r="I3" s="5"/>
      <c r="J3" s="6" t="s">
        <v>47</v>
      </c>
      <c r="K3" s="6"/>
      <c r="L3" s="6"/>
      <c r="M3" s="6"/>
      <c r="N3" s="6"/>
      <c r="O3" s="5"/>
      <c r="P3" s="5"/>
      <c r="R3" s="6" t="s">
        <v>112</v>
      </c>
      <c r="S3" s="6"/>
      <c r="T3" s="6"/>
      <c r="U3" s="6"/>
      <c r="V3" s="6"/>
      <c r="W3" s="5"/>
    </row>
    <row r="4" spans="1:23" ht="15" customHeight="1">
      <c r="A4" s="5"/>
      <c r="B4" s="5"/>
      <c r="C4" s="6"/>
      <c r="D4" s="6"/>
      <c r="E4" s="6"/>
      <c r="F4" s="6"/>
      <c r="G4" s="5"/>
      <c r="I4" s="5"/>
      <c r="J4" s="63"/>
      <c r="K4" s="63"/>
      <c r="L4" s="63"/>
      <c r="M4" s="63"/>
      <c r="N4" s="63"/>
      <c r="O4" s="5"/>
      <c r="P4" s="5"/>
      <c r="R4" s="5"/>
      <c r="S4" s="6"/>
      <c r="T4" s="6"/>
      <c r="U4" s="6"/>
      <c r="V4" s="6"/>
      <c r="W4" s="5"/>
    </row>
    <row r="5" spans="1:23" ht="15" customHeight="1">
      <c r="A5" s="5"/>
      <c r="B5" s="78" t="s">
        <v>40</v>
      </c>
      <c r="C5" s="79"/>
      <c r="D5" s="75" t="s">
        <v>3</v>
      </c>
      <c r="E5" s="76"/>
      <c r="F5" s="77"/>
      <c r="G5" s="5"/>
      <c r="I5" s="5"/>
      <c r="J5" s="78" t="s">
        <v>49</v>
      </c>
      <c r="K5" s="79"/>
      <c r="L5" s="75" t="s">
        <v>50</v>
      </c>
      <c r="M5" s="76"/>
      <c r="N5" s="77"/>
      <c r="O5" s="5"/>
      <c r="P5" s="5"/>
      <c r="R5" s="78" t="s">
        <v>49</v>
      </c>
      <c r="S5" s="79"/>
      <c r="T5" s="75" t="s">
        <v>50</v>
      </c>
      <c r="U5" s="76"/>
      <c r="V5" s="77"/>
      <c r="W5" s="5"/>
    </row>
    <row r="6" spans="1:23" ht="29.25" customHeight="1">
      <c r="A6" s="5"/>
      <c r="B6" s="80"/>
      <c r="C6" s="81"/>
      <c r="D6" s="10" t="s">
        <v>4</v>
      </c>
      <c r="E6" s="8" t="s">
        <v>0</v>
      </c>
      <c r="F6" s="9" t="s">
        <v>1</v>
      </c>
      <c r="G6" s="5"/>
      <c r="I6" s="5"/>
      <c r="J6" s="80"/>
      <c r="K6" s="81"/>
      <c r="L6" s="7" t="s">
        <v>51</v>
      </c>
      <c r="M6" s="8" t="s">
        <v>0</v>
      </c>
      <c r="N6" s="9" t="s">
        <v>1</v>
      </c>
      <c r="O6" s="5"/>
      <c r="P6" s="5"/>
      <c r="R6" s="80"/>
      <c r="S6" s="81"/>
      <c r="T6" s="10" t="s">
        <v>51</v>
      </c>
      <c r="U6" s="8" t="s">
        <v>0</v>
      </c>
      <c r="V6" s="9" t="s">
        <v>1</v>
      </c>
      <c r="W6" s="5"/>
    </row>
    <row r="7" spans="1:23" ht="15" customHeight="1">
      <c r="A7" s="5"/>
      <c r="B7" s="82"/>
      <c r="C7" s="83"/>
      <c r="D7" s="11"/>
      <c r="E7" s="14" t="s">
        <v>52</v>
      </c>
      <c r="F7" s="15"/>
      <c r="G7" s="5"/>
      <c r="I7" s="5"/>
      <c r="J7" s="82"/>
      <c r="K7" s="83"/>
      <c r="L7" s="14"/>
      <c r="M7" s="14" t="s">
        <v>92</v>
      </c>
      <c r="N7" s="15"/>
      <c r="O7" s="5"/>
      <c r="P7" s="5"/>
      <c r="R7" s="82"/>
      <c r="S7" s="83"/>
      <c r="T7" s="11"/>
      <c r="U7" s="14" t="s">
        <v>73</v>
      </c>
      <c r="V7" s="15"/>
      <c r="W7" s="5"/>
    </row>
    <row r="8" spans="1:23" ht="6.75" customHeight="1">
      <c r="A8" s="5"/>
      <c r="B8" s="20"/>
      <c r="C8" s="17"/>
      <c r="D8" s="16"/>
      <c r="E8" s="3"/>
      <c r="F8" s="24"/>
      <c r="G8" s="5"/>
      <c r="I8" s="5"/>
      <c r="J8" s="39"/>
      <c r="K8" s="52"/>
      <c r="L8" s="28"/>
      <c r="M8" s="29"/>
      <c r="N8" s="30"/>
      <c r="O8" s="5"/>
      <c r="P8" s="5"/>
      <c r="R8" s="39"/>
      <c r="S8" s="52"/>
      <c r="T8" s="16"/>
      <c r="U8" s="3"/>
      <c r="V8" s="24"/>
      <c r="W8" s="5"/>
    </row>
    <row r="9" spans="1:23" ht="15">
      <c r="A9" s="5"/>
      <c r="B9" s="21" t="s">
        <v>22</v>
      </c>
      <c r="C9" s="18"/>
      <c r="D9" s="16">
        <f>SUM(D11:D27)</f>
        <v>10691411435.169525</v>
      </c>
      <c r="E9" s="3">
        <f>SUM(E11:E27)</f>
        <v>6685612514.838011</v>
      </c>
      <c r="F9" s="24">
        <f>SUM(F11:F27)</f>
        <v>4005798920.3315177</v>
      </c>
      <c r="G9" s="5"/>
      <c r="I9" s="5"/>
      <c r="J9" s="53" t="s">
        <v>54</v>
      </c>
      <c r="K9" s="54"/>
      <c r="L9" s="31">
        <f>M9+N9</f>
        <v>454454</v>
      </c>
      <c r="M9" s="31">
        <f>SUM(M11:M27)</f>
        <v>159764</v>
      </c>
      <c r="N9" s="32">
        <f>SUM(N11:N27)</f>
        <v>294690</v>
      </c>
      <c r="O9" s="5"/>
      <c r="P9" s="5"/>
      <c r="R9" s="53" t="s">
        <v>54</v>
      </c>
      <c r="S9" s="64"/>
      <c r="T9" s="16">
        <f>D9/L9</f>
        <v>23525.83855609044</v>
      </c>
      <c r="U9" s="3">
        <f>E9/M9</f>
        <v>41846.80225105788</v>
      </c>
      <c r="V9" s="24">
        <f>F9/N9</f>
        <v>13593.263837698998</v>
      </c>
      <c r="W9" s="5"/>
    </row>
    <row r="10" spans="1:23" ht="6" customHeight="1">
      <c r="A10" s="5"/>
      <c r="B10" s="21"/>
      <c r="C10" s="18"/>
      <c r="D10" s="16"/>
      <c r="E10" s="3"/>
      <c r="F10" s="24"/>
      <c r="G10" s="5"/>
      <c r="I10" s="5"/>
      <c r="J10" s="53"/>
      <c r="K10" s="54"/>
      <c r="L10" s="31"/>
      <c r="M10" s="31"/>
      <c r="N10" s="32"/>
      <c r="O10" s="5"/>
      <c r="P10" s="5"/>
      <c r="R10" s="53"/>
      <c r="S10" s="54"/>
      <c r="T10" s="16"/>
      <c r="U10" s="3"/>
      <c r="V10" s="24"/>
      <c r="W10" s="5"/>
    </row>
    <row r="11" spans="1:23" ht="21.75" customHeight="1">
      <c r="A11" s="5"/>
      <c r="B11" s="21" t="s">
        <v>23</v>
      </c>
      <c r="C11" s="18" t="s">
        <v>5</v>
      </c>
      <c r="D11" s="16">
        <f>E11+F11</f>
        <v>43254592.57</v>
      </c>
      <c r="E11" s="3">
        <v>40402917.46</v>
      </c>
      <c r="F11" s="24">
        <v>2851675.11</v>
      </c>
      <c r="G11" s="5"/>
      <c r="I11" s="5"/>
      <c r="J11" s="53" t="s">
        <v>23</v>
      </c>
      <c r="K11" s="54" t="s">
        <v>55</v>
      </c>
      <c r="L11" s="65">
        <f aca="true" t="shared" si="0" ref="L11:L27">M11+N11</f>
        <v>163</v>
      </c>
      <c r="M11" s="65">
        <v>123</v>
      </c>
      <c r="N11" s="73">
        <v>40</v>
      </c>
      <c r="O11" s="5"/>
      <c r="P11" s="5"/>
      <c r="R11" s="53" t="s">
        <v>23</v>
      </c>
      <c r="S11" s="54" t="s">
        <v>55</v>
      </c>
      <c r="T11" s="16">
        <f aca="true" t="shared" si="1" ref="T11:T27">D11/L11</f>
        <v>265365.59858895704</v>
      </c>
      <c r="U11" s="3">
        <f aca="true" t="shared" si="2" ref="U11:U27">E11/M11</f>
        <v>328479.0037398374</v>
      </c>
      <c r="V11" s="24">
        <f aca="true" t="shared" si="3" ref="V11:V27">F11/N11</f>
        <v>71291.87775</v>
      </c>
      <c r="W11" s="5"/>
    </row>
    <row r="12" spans="1:23" ht="20.25" customHeight="1">
      <c r="A12" s="5"/>
      <c r="B12" s="21" t="s">
        <v>24</v>
      </c>
      <c r="C12" s="18" t="s">
        <v>6</v>
      </c>
      <c r="D12" s="16">
        <f>E12+F12</f>
        <v>2675602004.496493</v>
      </c>
      <c r="E12" s="3">
        <v>1987895039.642992</v>
      </c>
      <c r="F12" s="24">
        <v>687706964.853501</v>
      </c>
      <c r="G12" s="5"/>
      <c r="I12" s="5"/>
      <c r="J12" s="53" t="s">
        <v>24</v>
      </c>
      <c r="K12" s="54" t="s">
        <v>56</v>
      </c>
      <c r="L12" s="65">
        <f t="shared" si="0"/>
        <v>70800</v>
      </c>
      <c r="M12" s="65">
        <v>38864</v>
      </c>
      <c r="N12" s="73">
        <v>31936</v>
      </c>
      <c r="O12" s="5"/>
      <c r="P12" s="5"/>
      <c r="R12" s="53" t="s">
        <v>24</v>
      </c>
      <c r="S12" s="54" t="s">
        <v>56</v>
      </c>
      <c r="T12" s="16">
        <f t="shared" si="1"/>
        <v>37790.988764074755</v>
      </c>
      <c r="U12" s="3">
        <f t="shared" si="2"/>
        <v>51150.037043098804</v>
      </c>
      <c r="V12" s="24">
        <f t="shared" si="3"/>
        <v>21533.91047261714</v>
      </c>
      <c r="W12" s="5"/>
    </row>
    <row r="13" spans="1:23" ht="37.5" customHeight="1">
      <c r="A13" s="5"/>
      <c r="B13" s="21" t="s">
        <v>25</v>
      </c>
      <c r="C13" s="18" t="s">
        <v>7</v>
      </c>
      <c r="D13" s="16">
        <f>E13+F13</f>
        <v>478703296.01700044</v>
      </c>
      <c r="E13" s="3">
        <v>113449615.03700039</v>
      </c>
      <c r="F13" s="24">
        <v>365253680.98</v>
      </c>
      <c r="G13" s="5"/>
      <c r="I13" s="5"/>
      <c r="J13" s="53" t="s">
        <v>25</v>
      </c>
      <c r="K13" s="54" t="s">
        <v>57</v>
      </c>
      <c r="L13" s="65">
        <f t="shared" si="0"/>
        <v>4345</v>
      </c>
      <c r="M13" s="65">
        <v>3648</v>
      </c>
      <c r="N13" s="73">
        <v>697</v>
      </c>
      <c r="O13" s="5"/>
      <c r="P13" s="5"/>
      <c r="R13" s="53" t="s">
        <v>25</v>
      </c>
      <c r="S13" s="54" t="s">
        <v>57</v>
      </c>
      <c r="T13" s="16">
        <f t="shared" si="1"/>
        <v>110173.3707749138</v>
      </c>
      <c r="U13" s="3">
        <f t="shared" si="2"/>
        <v>31099.1269290023</v>
      </c>
      <c r="V13" s="24">
        <f t="shared" si="3"/>
        <v>524036.84502152086</v>
      </c>
      <c r="W13" s="5"/>
    </row>
    <row r="14" spans="1:23" ht="44.25" customHeight="1">
      <c r="A14" s="5"/>
      <c r="B14" s="21" t="s">
        <v>26</v>
      </c>
      <c r="C14" s="18" t="s">
        <v>8</v>
      </c>
      <c r="D14" s="16">
        <f aca="true" t="shared" si="4" ref="D14:D27">E14+F14</f>
        <v>38116109.375</v>
      </c>
      <c r="E14" s="3">
        <v>36844793.365</v>
      </c>
      <c r="F14" s="24">
        <v>1271316.01</v>
      </c>
      <c r="G14" s="5"/>
      <c r="I14" s="5"/>
      <c r="J14" s="53" t="s">
        <v>26</v>
      </c>
      <c r="K14" s="54" t="s">
        <v>58</v>
      </c>
      <c r="L14" s="65">
        <f t="shared" si="0"/>
        <v>410</v>
      </c>
      <c r="M14" s="65">
        <v>304</v>
      </c>
      <c r="N14" s="73">
        <v>106</v>
      </c>
      <c r="O14" s="5"/>
      <c r="P14" s="5"/>
      <c r="R14" s="53" t="s">
        <v>26</v>
      </c>
      <c r="S14" s="54" t="s">
        <v>58</v>
      </c>
      <c r="T14" s="16">
        <f t="shared" si="1"/>
        <v>92966.12042682926</v>
      </c>
      <c r="U14" s="3">
        <f t="shared" si="2"/>
        <v>121199.97817434212</v>
      </c>
      <c r="V14" s="24">
        <f t="shared" si="3"/>
        <v>11993.547264150944</v>
      </c>
      <c r="W14" s="5"/>
    </row>
    <row r="15" spans="1:23" ht="16.5" customHeight="1">
      <c r="A15" s="5"/>
      <c r="B15" s="21" t="s">
        <v>27</v>
      </c>
      <c r="C15" s="18" t="s">
        <v>9</v>
      </c>
      <c r="D15" s="16">
        <f t="shared" si="4"/>
        <v>65767617.36</v>
      </c>
      <c r="E15" s="3">
        <v>58969005.05</v>
      </c>
      <c r="F15" s="24">
        <v>6798612.309999999</v>
      </c>
      <c r="G15" s="5"/>
      <c r="I15" s="5"/>
      <c r="J15" s="53" t="s">
        <v>27</v>
      </c>
      <c r="K15" s="54" t="s">
        <v>59</v>
      </c>
      <c r="L15" s="65">
        <f t="shared" si="0"/>
        <v>154</v>
      </c>
      <c r="M15" s="65">
        <v>123</v>
      </c>
      <c r="N15" s="73">
        <v>31</v>
      </c>
      <c r="O15" s="5"/>
      <c r="P15" s="5"/>
      <c r="R15" s="53" t="s">
        <v>27</v>
      </c>
      <c r="S15" s="54" t="s">
        <v>59</v>
      </c>
      <c r="T15" s="16">
        <f t="shared" si="1"/>
        <v>427062.45038961037</v>
      </c>
      <c r="U15" s="3">
        <f t="shared" si="2"/>
        <v>479422.8052845528</v>
      </c>
      <c r="V15" s="24">
        <f t="shared" si="3"/>
        <v>219310.07451612898</v>
      </c>
      <c r="W15" s="5"/>
    </row>
    <row r="16" spans="1:23" ht="47.25" customHeight="1">
      <c r="A16" s="5"/>
      <c r="B16" s="21" t="s">
        <v>28</v>
      </c>
      <c r="C16" s="18" t="s">
        <v>10</v>
      </c>
      <c r="D16" s="16">
        <f>E16+F16</f>
        <v>4228420631.7640343</v>
      </c>
      <c r="E16" s="3">
        <v>2052741942.7210171</v>
      </c>
      <c r="F16" s="24">
        <v>2175678689.043017</v>
      </c>
      <c r="G16" s="5"/>
      <c r="I16" s="5"/>
      <c r="J16" s="53" t="s">
        <v>28</v>
      </c>
      <c r="K16" s="54" t="s">
        <v>60</v>
      </c>
      <c r="L16" s="65">
        <f t="shared" si="0"/>
        <v>266140</v>
      </c>
      <c r="M16" s="65">
        <v>68081</v>
      </c>
      <c r="N16" s="73">
        <v>198059</v>
      </c>
      <c r="O16" s="5"/>
      <c r="P16" s="5"/>
      <c r="R16" s="53" t="s">
        <v>28</v>
      </c>
      <c r="S16" s="54" t="s">
        <v>60</v>
      </c>
      <c r="T16" s="16">
        <f t="shared" si="1"/>
        <v>15887.956082377825</v>
      </c>
      <c r="U16" s="3">
        <f t="shared" si="2"/>
        <v>30151.465793995638</v>
      </c>
      <c r="V16" s="24">
        <f t="shared" si="3"/>
        <v>10985.002898343508</v>
      </c>
      <c r="W16" s="5"/>
    </row>
    <row r="17" spans="1:23" ht="20.25" customHeight="1">
      <c r="A17" s="5"/>
      <c r="B17" s="21" t="s">
        <v>29</v>
      </c>
      <c r="C17" s="18" t="s">
        <v>11</v>
      </c>
      <c r="D17" s="16">
        <f>E17+F17</f>
        <v>170430738.57999986</v>
      </c>
      <c r="E17" s="3">
        <v>156906463.24999985</v>
      </c>
      <c r="F17" s="24">
        <v>13524275.33</v>
      </c>
      <c r="G17" s="5"/>
      <c r="I17" s="5"/>
      <c r="J17" s="53" t="s">
        <v>29</v>
      </c>
      <c r="K17" s="54" t="s">
        <v>61</v>
      </c>
      <c r="L17" s="65">
        <f t="shared" si="0"/>
        <v>1189</v>
      </c>
      <c r="M17" s="65">
        <v>903</v>
      </c>
      <c r="N17" s="73">
        <v>286</v>
      </c>
      <c r="O17" s="5"/>
      <c r="P17" s="5"/>
      <c r="R17" s="53" t="s">
        <v>29</v>
      </c>
      <c r="S17" s="54" t="s">
        <v>61</v>
      </c>
      <c r="T17" s="16">
        <f t="shared" si="1"/>
        <v>143339.56146341452</v>
      </c>
      <c r="U17" s="3">
        <f t="shared" si="2"/>
        <v>173761.31035437415</v>
      </c>
      <c r="V17" s="24">
        <f t="shared" si="3"/>
        <v>47287.675979020976</v>
      </c>
      <c r="W17" s="5"/>
    </row>
    <row r="18" spans="1:23" ht="36.75" customHeight="1">
      <c r="A18" s="5"/>
      <c r="B18" s="21" t="s">
        <v>30</v>
      </c>
      <c r="C18" s="18" t="s">
        <v>12</v>
      </c>
      <c r="D18" s="16">
        <f t="shared" si="4"/>
        <v>631593403.0099999</v>
      </c>
      <c r="E18" s="3">
        <v>312703348.3199999</v>
      </c>
      <c r="F18" s="24">
        <v>318890054.69</v>
      </c>
      <c r="G18" s="5"/>
      <c r="I18" s="5"/>
      <c r="J18" s="53" t="s">
        <v>30</v>
      </c>
      <c r="K18" s="54" t="s">
        <v>62</v>
      </c>
      <c r="L18" s="65">
        <f t="shared" si="0"/>
        <v>56527</v>
      </c>
      <c r="M18" s="65">
        <v>13083</v>
      </c>
      <c r="N18" s="73">
        <v>43444</v>
      </c>
      <c r="O18" s="5"/>
      <c r="P18" s="5"/>
      <c r="R18" s="53" t="s">
        <v>30</v>
      </c>
      <c r="S18" s="54" t="s">
        <v>62</v>
      </c>
      <c r="T18" s="16">
        <f t="shared" si="1"/>
        <v>11173.30484564898</v>
      </c>
      <c r="U18" s="3">
        <f t="shared" si="2"/>
        <v>23901.50182068332</v>
      </c>
      <c r="V18" s="24">
        <f t="shared" si="3"/>
        <v>7340.2553791087375</v>
      </c>
      <c r="W18" s="5"/>
    </row>
    <row r="19" spans="1:23" ht="21.75" customHeight="1">
      <c r="A19" s="5"/>
      <c r="B19" s="21" t="s">
        <v>31</v>
      </c>
      <c r="C19" s="18" t="s">
        <v>13</v>
      </c>
      <c r="D19" s="16">
        <f t="shared" si="4"/>
        <v>582735418.3300002</v>
      </c>
      <c r="E19" s="3">
        <v>561425005.7600001</v>
      </c>
      <c r="F19" s="24">
        <v>21310412.570000008</v>
      </c>
      <c r="G19" s="5"/>
      <c r="I19" s="5"/>
      <c r="J19" s="53" t="s">
        <v>31</v>
      </c>
      <c r="K19" s="54" t="s">
        <v>63</v>
      </c>
      <c r="L19" s="65">
        <f t="shared" si="0"/>
        <v>1611</v>
      </c>
      <c r="M19" s="65">
        <v>1136</v>
      </c>
      <c r="N19" s="73">
        <v>475</v>
      </c>
      <c r="O19" s="5"/>
      <c r="P19" s="5"/>
      <c r="R19" s="53" t="s">
        <v>31</v>
      </c>
      <c r="S19" s="54" t="s">
        <v>63</v>
      </c>
      <c r="T19" s="16">
        <f t="shared" si="1"/>
        <v>361722.79225946625</v>
      </c>
      <c r="U19" s="3">
        <f t="shared" si="2"/>
        <v>494212.1529577466</v>
      </c>
      <c r="V19" s="24">
        <f t="shared" si="3"/>
        <v>44864.02646315791</v>
      </c>
      <c r="W19" s="5"/>
    </row>
    <row r="20" spans="1:23" ht="24" customHeight="1">
      <c r="A20" s="5"/>
      <c r="B20" s="21" t="s">
        <v>32</v>
      </c>
      <c r="C20" s="18" t="s">
        <v>14</v>
      </c>
      <c r="D20" s="16">
        <f t="shared" si="4"/>
        <v>736840328.8499998</v>
      </c>
      <c r="E20" s="3">
        <v>495819476.85000014</v>
      </c>
      <c r="F20" s="24">
        <v>241020851.99999967</v>
      </c>
      <c r="G20" s="5"/>
      <c r="I20" s="5"/>
      <c r="J20" s="53" t="s">
        <v>32</v>
      </c>
      <c r="K20" s="54" t="s">
        <v>64</v>
      </c>
      <c r="L20" s="65">
        <f t="shared" si="0"/>
        <v>2404</v>
      </c>
      <c r="M20" s="65">
        <v>743</v>
      </c>
      <c r="N20" s="73">
        <v>1661</v>
      </c>
      <c r="O20" s="5"/>
      <c r="P20" s="5"/>
      <c r="R20" s="53" t="s">
        <v>32</v>
      </c>
      <c r="S20" s="54" t="s">
        <v>64</v>
      </c>
      <c r="T20" s="16">
        <f t="shared" si="1"/>
        <v>306505.960420133</v>
      </c>
      <c r="U20" s="3">
        <f t="shared" si="2"/>
        <v>667320.9648048454</v>
      </c>
      <c r="V20" s="24">
        <f t="shared" si="3"/>
        <v>145105.87116195043</v>
      </c>
      <c r="W20" s="5"/>
    </row>
    <row r="21" spans="1:23" ht="24.75" customHeight="1">
      <c r="A21" s="5"/>
      <c r="B21" s="21" t="s">
        <v>33</v>
      </c>
      <c r="C21" s="18" t="s">
        <v>15</v>
      </c>
      <c r="D21" s="16">
        <f t="shared" si="4"/>
        <v>24260142.48</v>
      </c>
      <c r="E21" s="3">
        <v>9989316.1</v>
      </c>
      <c r="F21" s="24">
        <v>14270826.38</v>
      </c>
      <c r="G21" s="5"/>
      <c r="I21" s="5"/>
      <c r="J21" s="53" t="s">
        <v>33</v>
      </c>
      <c r="K21" s="54" t="s">
        <v>65</v>
      </c>
      <c r="L21" s="65">
        <f t="shared" si="0"/>
        <v>100</v>
      </c>
      <c r="M21" s="65">
        <v>61</v>
      </c>
      <c r="N21" s="73">
        <v>39</v>
      </c>
      <c r="O21" s="5"/>
      <c r="P21" s="5"/>
      <c r="R21" s="53" t="s">
        <v>33</v>
      </c>
      <c r="S21" s="54" t="s">
        <v>65</v>
      </c>
      <c r="T21" s="16">
        <f t="shared" si="1"/>
        <v>242601.4248</v>
      </c>
      <c r="U21" s="3">
        <f t="shared" si="2"/>
        <v>163759.28032786885</v>
      </c>
      <c r="V21" s="24">
        <f t="shared" si="3"/>
        <v>365918.62512820517</v>
      </c>
      <c r="W21" s="5"/>
    </row>
    <row r="22" spans="1:23" ht="35.25" customHeight="1">
      <c r="A22" s="5"/>
      <c r="B22" s="21" t="s">
        <v>34</v>
      </c>
      <c r="C22" s="18" t="s">
        <v>16</v>
      </c>
      <c r="D22" s="16">
        <f t="shared" si="4"/>
        <v>20849894.14</v>
      </c>
      <c r="E22" s="3">
        <v>15762096.55</v>
      </c>
      <c r="F22" s="24">
        <v>5087797.590000001</v>
      </c>
      <c r="G22" s="5"/>
      <c r="I22" s="5"/>
      <c r="J22" s="53" t="s">
        <v>34</v>
      </c>
      <c r="K22" s="54" t="s">
        <v>66</v>
      </c>
      <c r="L22" s="65">
        <f t="shared" si="0"/>
        <v>904</v>
      </c>
      <c r="M22" s="65">
        <v>612</v>
      </c>
      <c r="N22" s="73">
        <v>292</v>
      </c>
      <c r="O22" s="5"/>
      <c r="P22" s="5"/>
      <c r="R22" s="53" t="s">
        <v>34</v>
      </c>
      <c r="S22" s="54" t="s">
        <v>66</v>
      </c>
      <c r="T22" s="16">
        <f t="shared" si="1"/>
        <v>23064.04219026549</v>
      </c>
      <c r="U22" s="3">
        <f t="shared" si="2"/>
        <v>25755.059722222224</v>
      </c>
      <c r="V22" s="24">
        <f t="shared" si="3"/>
        <v>17423.964349315072</v>
      </c>
      <c r="W22" s="5"/>
    </row>
    <row r="23" spans="1:23" ht="33.75" customHeight="1">
      <c r="A23" s="5"/>
      <c r="B23" s="21" t="s">
        <v>35</v>
      </c>
      <c r="C23" s="18" t="s">
        <v>17</v>
      </c>
      <c r="D23" s="16">
        <f t="shared" si="4"/>
        <v>68176609.50800008</v>
      </c>
      <c r="E23" s="3">
        <v>46150826.87500007</v>
      </c>
      <c r="F23" s="24">
        <v>22025782.633</v>
      </c>
      <c r="G23" s="5"/>
      <c r="I23" s="5"/>
      <c r="J23" s="53" t="s">
        <v>35</v>
      </c>
      <c r="K23" s="54" t="s">
        <v>67</v>
      </c>
      <c r="L23" s="65">
        <f t="shared" si="0"/>
        <v>5544</v>
      </c>
      <c r="M23" s="65">
        <v>3636</v>
      </c>
      <c r="N23" s="73">
        <v>1908</v>
      </c>
      <c r="O23" s="5"/>
      <c r="P23" s="5"/>
      <c r="R23" s="53" t="s">
        <v>35</v>
      </c>
      <c r="S23" s="54" t="s">
        <v>67</v>
      </c>
      <c r="T23" s="16">
        <f t="shared" si="1"/>
        <v>12297.36823737375</v>
      </c>
      <c r="U23" s="3">
        <f t="shared" si="2"/>
        <v>12692.746665291548</v>
      </c>
      <c r="V23" s="24">
        <f t="shared" si="3"/>
        <v>11543.911233228513</v>
      </c>
      <c r="W23" s="5"/>
    </row>
    <row r="24" spans="1:23" ht="30" customHeight="1">
      <c r="A24" s="5"/>
      <c r="B24" s="21" t="s">
        <v>36</v>
      </c>
      <c r="C24" s="18" t="s">
        <v>18</v>
      </c>
      <c r="D24" s="16">
        <f t="shared" si="4"/>
        <v>192354315.5140004</v>
      </c>
      <c r="E24" s="3">
        <v>164352783.73000038</v>
      </c>
      <c r="F24" s="24">
        <v>28001531.784</v>
      </c>
      <c r="G24" s="5"/>
      <c r="I24" s="5"/>
      <c r="J24" s="53" t="s">
        <v>36</v>
      </c>
      <c r="K24" s="54" t="s">
        <v>68</v>
      </c>
      <c r="L24" s="65">
        <f t="shared" si="0"/>
        <v>9278</v>
      </c>
      <c r="M24" s="65">
        <v>8021</v>
      </c>
      <c r="N24" s="73">
        <v>1257</v>
      </c>
      <c r="O24" s="5"/>
      <c r="P24" s="5"/>
      <c r="R24" s="53" t="s">
        <v>36</v>
      </c>
      <c r="S24" s="54" t="s">
        <v>68</v>
      </c>
      <c r="T24" s="16">
        <f t="shared" si="1"/>
        <v>20732.303892433756</v>
      </c>
      <c r="U24" s="3">
        <f t="shared" si="2"/>
        <v>20490.31090013719</v>
      </c>
      <c r="V24" s="24">
        <f t="shared" si="3"/>
        <v>22276.477155131266</v>
      </c>
      <c r="W24" s="5"/>
    </row>
    <row r="25" spans="1:23" ht="30">
      <c r="A25" s="5"/>
      <c r="B25" s="21" t="s">
        <v>37</v>
      </c>
      <c r="C25" s="18" t="s">
        <v>19</v>
      </c>
      <c r="D25" s="16">
        <f t="shared" si="4"/>
        <v>357149662.7089999</v>
      </c>
      <c r="E25" s="3">
        <v>341497139.0809999</v>
      </c>
      <c r="F25" s="24">
        <v>15652523.627999987</v>
      </c>
      <c r="G25" s="5"/>
      <c r="I25" s="5"/>
      <c r="J25" s="53" t="s">
        <v>37</v>
      </c>
      <c r="K25" s="54" t="s">
        <v>69</v>
      </c>
      <c r="L25" s="65">
        <f t="shared" si="0"/>
        <v>4646</v>
      </c>
      <c r="M25" s="65">
        <v>3680</v>
      </c>
      <c r="N25" s="73">
        <v>966</v>
      </c>
      <c r="O25" s="5"/>
      <c r="P25" s="5"/>
      <c r="R25" s="53" t="s">
        <v>37</v>
      </c>
      <c r="S25" s="54" t="s">
        <v>69</v>
      </c>
      <c r="T25" s="16">
        <f t="shared" si="1"/>
        <v>76872.50596405508</v>
      </c>
      <c r="U25" s="3">
        <f t="shared" si="2"/>
        <v>92798.13561983693</v>
      </c>
      <c r="V25" s="24">
        <f t="shared" si="3"/>
        <v>16203.440608695639</v>
      </c>
      <c r="W25" s="5"/>
    </row>
    <row r="26" spans="1:23" ht="15" customHeight="1">
      <c r="A26" s="5"/>
      <c r="B26" s="21" t="s">
        <v>38</v>
      </c>
      <c r="C26" s="18" t="s">
        <v>20</v>
      </c>
      <c r="D26" s="16">
        <f t="shared" si="4"/>
        <v>146352752.79999998</v>
      </c>
      <c r="E26" s="3">
        <v>126653468.20999996</v>
      </c>
      <c r="F26" s="24">
        <v>19699284.590000026</v>
      </c>
      <c r="G26" s="5"/>
      <c r="I26" s="5"/>
      <c r="J26" s="53" t="s">
        <v>38</v>
      </c>
      <c r="K26" s="54" t="s">
        <v>70</v>
      </c>
      <c r="L26" s="65">
        <f t="shared" si="0"/>
        <v>1666</v>
      </c>
      <c r="M26" s="65">
        <v>1027</v>
      </c>
      <c r="N26" s="73">
        <v>639</v>
      </c>
      <c r="O26" s="5"/>
      <c r="P26" s="5"/>
      <c r="R26" s="53" t="s">
        <v>38</v>
      </c>
      <c r="S26" s="54" t="s">
        <v>70</v>
      </c>
      <c r="T26" s="16">
        <f t="shared" si="1"/>
        <v>87846.79039615845</v>
      </c>
      <c r="U26" s="3">
        <f t="shared" si="2"/>
        <v>123323.72756572538</v>
      </c>
      <c r="V26" s="24">
        <f t="shared" si="3"/>
        <v>30828.30139280129</v>
      </c>
      <c r="W26" s="5"/>
    </row>
    <row r="27" spans="1:23" ht="27" customHeight="1">
      <c r="A27" s="5"/>
      <c r="B27" s="22" t="s">
        <v>39</v>
      </c>
      <c r="C27" s="19" t="s">
        <v>21</v>
      </c>
      <c r="D27" s="12">
        <f t="shared" si="4"/>
        <v>230803917.6659994</v>
      </c>
      <c r="E27" s="4">
        <v>164049276.8359992</v>
      </c>
      <c r="F27" s="25">
        <v>66754640.83000023</v>
      </c>
      <c r="G27" s="5"/>
      <c r="I27" s="5"/>
      <c r="J27" s="55" t="s">
        <v>39</v>
      </c>
      <c r="K27" s="56" t="s">
        <v>71</v>
      </c>
      <c r="L27" s="66">
        <f t="shared" si="0"/>
        <v>28573</v>
      </c>
      <c r="M27" s="66">
        <v>15719</v>
      </c>
      <c r="N27" s="74">
        <v>12854</v>
      </c>
      <c r="O27" s="5"/>
      <c r="P27" s="5"/>
      <c r="R27" s="55" t="s">
        <v>39</v>
      </c>
      <c r="S27" s="56" t="s">
        <v>71</v>
      </c>
      <c r="T27" s="12">
        <f t="shared" si="1"/>
        <v>8077.692845203494</v>
      </c>
      <c r="U27" s="4">
        <f t="shared" si="2"/>
        <v>10436.368524460791</v>
      </c>
      <c r="V27" s="25">
        <f t="shared" si="3"/>
        <v>5193.297092733797</v>
      </c>
      <c r="W27" s="5"/>
    </row>
    <row r="28" spans="1:23" ht="6" customHeight="1">
      <c r="A28" s="5"/>
      <c r="B28" s="5"/>
      <c r="C28" s="13"/>
      <c r="D28" s="3"/>
      <c r="E28" s="3"/>
      <c r="F28" s="3"/>
      <c r="G28" s="5"/>
      <c r="I28" s="5"/>
      <c r="J28" s="63"/>
      <c r="K28" s="64"/>
      <c r="L28" s="65"/>
      <c r="M28" s="65"/>
      <c r="N28" s="65"/>
      <c r="O28" s="5"/>
      <c r="P28" s="5"/>
      <c r="R28" s="33"/>
      <c r="S28" s="13"/>
      <c r="T28" s="3"/>
      <c r="U28" s="3"/>
      <c r="V28" s="3"/>
      <c r="W28" s="5"/>
    </row>
    <row r="29" spans="1:23" ht="12" customHeight="1">
      <c r="A29" s="5"/>
      <c r="B29" s="23" t="s">
        <v>43</v>
      </c>
      <c r="G29" s="5"/>
      <c r="I29" s="5"/>
      <c r="J29" s="69" t="s">
        <v>81</v>
      </c>
      <c r="K29" s="64"/>
      <c r="L29" s="65"/>
      <c r="M29" s="65"/>
      <c r="N29" s="65"/>
      <c r="O29" s="5"/>
      <c r="P29" s="5"/>
      <c r="R29" s="40" t="s">
        <v>74</v>
      </c>
      <c r="S29" s="13"/>
      <c r="T29" s="3"/>
      <c r="U29" s="3"/>
      <c r="V29" s="3"/>
      <c r="W29" s="5"/>
    </row>
    <row r="30" spans="1:23" ht="12" customHeight="1">
      <c r="A30" s="5"/>
      <c r="B30" s="23" t="s">
        <v>41</v>
      </c>
      <c r="G30" s="5"/>
      <c r="I30" s="5"/>
      <c r="J30" s="69" t="s">
        <v>82</v>
      </c>
      <c r="K30" s="64"/>
      <c r="L30" s="65"/>
      <c r="M30" s="65"/>
      <c r="N30" s="65"/>
      <c r="O30" s="5"/>
      <c r="P30" s="5"/>
      <c r="R30" s="40" t="s">
        <v>85</v>
      </c>
      <c r="S30" s="13"/>
      <c r="T30" s="3"/>
      <c r="U30" s="3"/>
      <c r="V30" s="3"/>
      <c r="W30" s="5"/>
    </row>
    <row r="31" spans="1:23" ht="12" customHeight="1">
      <c r="A31" s="5"/>
      <c r="G31" s="5"/>
      <c r="I31" s="5"/>
      <c r="J31" s="63"/>
      <c r="K31" s="64"/>
      <c r="L31" s="65"/>
      <c r="M31" s="65"/>
      <c r="N31" s="65"/>
      <c r="O31" s="5"/>
      <c r="P31" s="5"/>
      <c r="R31" s="40" t="s">
        <v>91</v>
      </c>
      <c r="S31" s="13"/>
      <c r="T31" s="3"/>
      <c r="U31" s="3"/>
      <c r="V31" s="3"/>
      <c r="W31" s="5"/>
    </row>
    <row r="32" spans="1:23" ht="12.75" customHeight="1">
      <c r="A32" s="5"/>
      <c r="G32" s="5"/>
      <c r="I32" s="5"/>
      <c r="J32" s="63"/>
      <c r="K32" s="64"/>
      <c r="L32" s="65"/>
      <c r="M32" s="65"/>
      <c r="N32" s="65"/>
      <c r="O32" s="5"/>
      <c r="P32" s="5"/>
      <c r="R32" s="40" t="s">
        <v>87</v>
      </c>
      <c r="S32" s="13"/>
      <c r="T32" s="3"/>
      <c r="U32" s="3"/>
      <c r="V32" s="3"/>
      <c r="W32" s="5"/>
    </row>
    <row r="33" spans="1:23" ht="12" customHeight="1">
      <c r="A33" s="5"/>
      <c r="G33" s="5"/>
      <c r="I33" s="5"/>
      <c r="K33" s="67"/>
      <c r="O33" s="5"/>
      <c r="P33" s="5"/>
      <c r="R33" s="41" t="s">
        <v>43</v>
      </c>
      <c r="S33" s="13"/>
      <c r="T33" s="3"/>
      <c r="U33" s="3"/>
      <c r="V33" s="3"/>
      <c r="W33" s="5"/>
    </row>
    <row r="34" spans="1:23" ht="12" customHeight="1">
      <c r="A34" s="5"/>
      <c r="G34" s="5"/>
      <c r="I34" s="5"/>
      <c r="O34" s="5"/>
      <c r="P34" s="5"/>
      <c r="R34" s="41" t="s">
        <v>45</v>
      </c>
      <c r="S34" s="13"/>
      <c r="T34" s="3"/>
      <c r="U34" s="3"/>
      <c r="V34" s="3"/>
      <c r="W34" s="5"/>
    </row>
    <row r="35" spans="1:23" ht="12" customHeight="1">
      <c r="A35" s="5"/>
      <c r="G35" s="5"/>
      <c r="I35" s="5"/>
      <c r="O35" s="5"/>
      <c r="P35" s="5"/>
      <c r="R35" s="33"/>
      <c r="S35" s="13"/>
      <c r="T35" s="33"/>
      <c r="U35" s="33"/>
      <c r="V35" s="33"/>
      <c r="W35" s="5"/>
    </row>
    <row r="36" spans="19:22" ht="12" customHeight="1">
      <c r="S36" s="13"/>
      <c r="T36" s="34"/>
      <c r="U36" s="34"/>
      <c r="V36" s="34"/>
    </row>
    <row r="37" spans="19:22" ht="15">
      <c r="S37" s="34"/>
      <c r="T37" s="34"/>
      <c r="U37" s="34"/>
      <c r="V37" s="34"/>
    </row>
    <row r="38" spans="18:22" ht="15">
      <c r="R38" s="34"/>
      <c r="S38" s="34"/>
      <c r="T38" s="34"/>
      <c r="U38" s="34"/>
      <c r="V38" s="34"/>
    </row>
    <row r="39" spans="11:22" ht="15">
      <c r="K39" s="46"/>
      <c r="L39" s="46"/>
      <c r="M39" s="46"/>
      <c r="R39" s="34"/>
      <c r="S39" s="34"/>
      <c r="T39" s="34"/>
      <c r="U39" s="34"/>
      <c r="V39" s="34"/>
    </row>
    <row r="40" spans="11:22" ht="15">
      <c r="K40" s="47"/>
      <c r="L40" s="48"/>
      <c r="M40" s="48"/>
      <c r="R40" s="34"/>
      <c r="S40" s="34"/>
      <c r="T40" s="34"/>
      <c r="U40" s="34"/>
      <c r="V40" s="34"/>
    </row>
    <row r="41" spans="11:13" ht="15">
      <c r="K41" s="47"/>
      <c r="L41" s="48"/>
      <c r="M41" s="48"/>
    </row>
    <row r="42" spans="11:13" ht="15">
      <c r="K42" s="47"/>
      <c r="L42" s="48"/>
      <c r="M42" s="48"/>
    </row>
    <row r="43" spans="11:13" ht="15">
      <c r="K43" s="47"/>
      <c r="L43" s="48"/>
      <c r="M43" s="48"/>
    </row>
    <row r="44" spans="11:13" ht="15">
      <c r="K44" s="47"/>
      <c r="L44" s="48"/>
      <c r="M44" s="48"/>
    </row>
    <row r="45" spans="11:13" ht="15">
      <c r="K45" s="47"/>
      <c r="L45" s="48"/>
      <c r="M45" s="48"/>
    </row>
    <row r="46" spans="11:13" ht="15">
      <c r="K46" s="47"/>
      <c r="L46" s="48"/>
      <c r="M46" s="48"/>
    </row>
    <row r="47" spans="11:13" ht="15">
      <c r="K47" s="47"/>
      <c r="L47" s="48"/>
      <c r="M47" s="48"/>
    </row>
    <row r="48" spans="11:13" ht="15">
      <c r="K48" s="47"/>
      <c r="L48" s="48"/>
      <c r="M48" s="48"/>
    </row>
    <row r="49" spans="11:13" ht="15">
      <c r="K49" s="47"/>
      <c r="L49" s="48"/>
      <c r="M49" s="48"/>
    </row>
    <row r="50" spans="11:13" ht="15">
      <c r="K50" s="47"/>
      <c r="L50" s="48"/>
      <c r="M50" s="48"/>
    </row>
    <row r="51" spans="11:13" ht="15">
      <c r="K51" s="47"/>
      <c r="L51" s="48"/>
      <c r="M51" s="48"/>
    </row>
    <row r="52" spans="11:13" ht="15">
      <c r="K52" s="47"/>
      <c r="L52" s="48"/>
      <c r="M52" s="48"/>
    </row>
    <row r="53" spans="11:13" ht="15">
      <c r="K53" s="47"/>
      <c r="L53" s="48"/>
      <c r="M53" s="48"/>
    </row>
    <row r="54" spans="11:13" ht="15">
      <c r="K54" s="47"/>
      <c r="L54" s="48"/>
      <c r="M54" s="48"/>
    </row>
    <row r="55" spans="11:13" ht="15">
      <c r="K55" s="47"/>
      <c r="L55" s="48"/>
      <c r="M55" s="48"/>
    </row>
    <row r="56" spans="11:13" ht="15">
      <c r="K56" s="47"/>
      <c r="L56" s="48"/>
      <c r="M56" s="48"/>
    </row>
  </sheetData>
  <sheetProtection/>
  <mergeCells count="6">
    <mergeCell ref="J5:K7"/>
    <mergeCell ref="L5:N5"/>
    <mergeCell ref="R5:S7"/>
    <mergeCell ref="T5:V5"/>
    <mergeCell ref="B5:C7"/>
    <mergeCell ref="D5:F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  <headerFooter>
    <oddFooter>&amp;C&amp;"Arial Unicode MS,標準"V-5-3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F56"/>
  <sheetViews>
    <sheetView showGridLines="0" workbookViewId="0" topLeftCell="Z1">
      <selection activeCell="Z1" sqref="Z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5" customWidth="1"/>
    <col min="11" max="11" width="28.8515625" style="5" customWidth="1"/>
    <col min="12" max="14" width="11.7109375" style="5" customWidth="1"/>
    <col min="15" max="15" width="2.7109375" style="1" customWidth="1"/>
    <col min="16" max="16" width="8.421875" style="1" customWidth="1"/>
    <col min="17" max="17" width="3.00390625" style="1" customWidth="1"/>
    <col min="18" max="18" width="9.57421875" style="1" customWidth="1"/>
    <col min="19" max="19" width="28.8515625" style="1" customWidth="1"/>
    <col min="20" max="20" width="12.140625" style="1" customWidth="1"/>
    <col min="21" max="21" width="12.28125" style="1" customWidth="1"/>
    <col min="22" max="22" width="10.7109375" style="1" customWidth="1"/>
    <col min="23" max="23" width="2.140625" style="1" customWidth="1"/>
    <col min="24" max="24" width="8.421875" style="1" customWidth="1"/>
    <col min="25" max="25" width="9.140625" style="1" customWidth="1"/>
    <col min="26" max="26" width="1.28515625" style="1" customWidth="1"/>
    <col min="27" max="27" width="9.57421875" style="1" customWidth="1"/>
    <col min="28" max="28" width="30.140625" style="1" customWidth="1"/>
    <col min="29" max="29" width="16.00390625" style="1" customWidth="1"/>
    <col min="30" max="30" width="13.7109375" style="1" customWidth="1"/>
    <col min="31" max="31" width="13.28125" style="1" customWidth="1"/>
    <col min="32" max="32" width="10.57421875" style="1" customWidth="1"/>
    <col min="33" max="33" width="9.00390625" style="1" customWidth="1"/>
    <col min="34" max="16384" width="9.140625" style="1" customWidth="1"/>
  </cols>
  <sheetData>
    <row r="1" spans="1:32" ht="15" customHeight="1">
      <c r="A1" s="5"/>
      <c r="B1" s="5"/>
      <c r="C1" s="5"/>
      <c r="D1" s="5"/>
      <c r="E1" s="5"/>
      <c r="F1" s="5"/>
      <c r="G1" s="5"/>
      <c r="I1" s="5"/>
      <c r="O1" s="5"/>
      <c r="P1" s="5"/>
      <c r="R1" s="5"/>
      <c r="S1" s="5"/>
      <c r="T1" s="5"/>
      <c r="U1" s="5"/>
      <c r="V1" s="5"/>
      <c r="W1" s="5"/>
      <c r="AA1" s="5"/>
      <c r="AB1" s="5"/>
      <c r="AC1" s="5"/>
      <c r="AD1" s="5"/>
      <c r="AE1" s="5"/>
      <c r="AF1" s="5"/>
    </row>
    <row r="2" spans="1:32" ht="15" customHeight="1">
      <c r="A2" s="5"/>
      <c r="B2" s="5" t="s">
        <v>97</v>
      </c>
      <c r="C2" s="6"/>
      <c r="D2" s="6"/>
      <c r="E2" s="6"/>
      <c r="F2" s="6"/>
      <c r="G2" s="5"/>
      <c r="I2" s="5"/>
      <c r="J2" s="6" t="s">
        <v>101</v>
      </c>
      <c r="K2" s="6"/>
      <c r="L2" s="6"/>
      <c r="M2" s="6"/>
      <c r="N2" s="6"/>
      <c r="O2" s="5"/>
      <c r="P2" s="5"/>
      <c r="R2" s="6" t="s">
        <v>103</v>
      </c>
      <c r="S2" s="6"/>
      <c r="T2" s="6"/>
      <c r="U2" s="6"/>
      <c r="V2" s="6"/>
      <c r="W2" s="5"/>
      <c r="AA2" s="6" t="s">
        <v>104</v>
      </c>
      <c r="AB2" s="6"/>
      <c r="AC2" s="6"/>
      <c r="AD2" s="6"/>
      <c r="AE2" s="6"/>
      <c r="AF2" s="5"/>
    </row>
    <row r="3" spans="1:32" ht="15" customHeight="1">
      <c r="A3" s="5"/>
      <c r="B3" s="5" t="s">
        <v>42</v>
      </c>
      <c r="C3" s="6"/>
      <c r="D3" s="6"/>
      <c r="E3" s="6"/>
      <c r="F3" s="6"/>
      <c r="G3" s="5"/>
      <c r="I3" s="5"/>
      <c r="J3" s="6" t="s">
        <v>47</v>
      </c>
      <c r="K3" s="6"/>
      <c r="L3" s="6"/>
      <c r="M3" s="6"/>
      <c r="N3" s="6"/>
      <c r="O3" s="5"/>
      <c r="P3" s="5"/>
      <c r="R3" s="6" t="s">
        <v>72</v>
      </c>
      <c r="S3" s="6"/>
      <c r="T3" s="6"/>
      <c r="U3" s="6"/>
      <c r="V3" s="6"/>
      <c r="W3" s="5"/>
      <c r="AA3" s="6" t="s">
        <v>113</v>
      </c>
      <c r="AB3" s="6"/>
      <c r="AC3" s="6"/>
      <c r="AD3" s="6"/>
      <c r="AE3" s="6"/>
      <c r="AF3" s="5"/>
    </row>
    <row r="4" spans="1:32" ht="15" customHeight="1">
      <c r="A4" s="5"/>
      <c r="B4" s="5"/>
      <c r="C4" s="6"/>
      <c r="D4" s="6"/>
      <c r="E4" s="6"/>
      <c r="F4" s="6"/>
      <c r="G4" s="5"/>
      <c r="I4" s="5"/>
      <c r="J4" s="63"/>
      <c r="K4" s="63"/>
      <c r="L4" s="63"/>
      <c r="M4" s="63"/>
      <c r="N4" s="63"/>
      <c r="O4" s="5"/>
      <c r="P4" s="5"/>
      <c r="R4" s="5"/>
      <c r="S4" s="6"/>
      <c r="T4" s="6"/>
      <c r="U4" s="6"/>
      <c r="V4" s="6"/>
      <c r="W4" s="5"/>
      <c r="AA4" s="5"/>
      <c r="AB4" s="6"/>
      <c r="AC4" s="6"/>
      <c r="AD4" s="6"/>
      <c r="AE4" s="6"/>
      <c r="AF4" s="5"/>
    </row>
    <row r="5" spans="1:32" ht="21.75" customHeight="1">
      <c r="A5" s="5"/>
      <c r="B5" s="78" t="s">
        <v>40</v>
      </c>
      <c r="C5" s="79"/>
      <c r="D5" s="75" t="s">
        <v>3</v>
      </c>
      <c r="E5" s="76"/>
      <c r="F5" s="77"/>
      <c r="G5" s="5"/>
      <c r="I5" s="5"/>
      <c r="J5" s="78" t="s">
        <v>49</v>
      </c>
      <c r="K5" s="79"/>
      <c r="L5" s="75" t="s">
        <v>50</v>
      </c>
      <c r="M5" s="76"/>
      <c r="N5" s="77"/>
      <c r="O5" s="5"/>
      <c r="P5" s="5"/>
      <c r="R5" s="78" t="s">
        <v>49</v>
      </c>
      <c r="S5" s="79"/>
      <c r="T5" s="75" t="s">
        <v>50</v>
      </c>
      <c r="U5" s="76"/>
      <c r="V5" s="77"/>
      <c r="W5" s="5"/>
      <c r="AA5" s="78" t="s">
        <v>49</v>
      </c>
      <c r="AB5" s="79"/>
      <c r="AC5" s="75" t="s">
        <v>50</v>
      </c>
      <c r="AD5" s="76"/>
      <c r="AE5" s="77"/>
      <c r="AF5" s="5"/>
    </row>
    <row r="6" spans="1:32" ht="29.25" customHeight="1">
      <c r="A6" s="5"/>
      <c r="B6" s="80"/>
      <c r="C6" s="81"/>
      <c r="D6" s="10" t="s">
        <v>4</v>
      </c>
      <c r="E6" s="8" t="s">
        <v>0</v>
      </c>
      <c r="F6" s="9" t="s">
        <v>1</v>
      </c>
      <c r="G6" s="5"/>
      <c r="I6" s="5"/>
      <c r="J6" s="80"/>
      <c r="K6" s="81"/>
      <c r="L6" s="7" t="s">
        <v>51</v>
      </c>
      <c r="M6" s="8" t="s">
        <v>0</v>
      </c>
      <c r="N6" s="9" t="s">
        <v>1</v>
      </c>
      <c r="O6" s="5"/>
      <c r="P6" s="5"/>
      <c r="R6" s="80"/>
      <c r="S6" s="81"/>
      <c r="T6" s="10" t="s">
        <v>51</v>
      </c>
      <c r="U6" s="8" t="s">
        <v>0</v>
      </c>
      <c r="V6" s="9" t="s">
        <v>1</v>
      </c>
      <c r="W6" s="5"/>
      <c r="AA6" s="80"/>
      <c r="AB6" s="81"/>
      <c r="AC6" s="10" t="s">
        <v>51</v>
      </c>
      <c r="AD6" s="8" t="s">
        <v>0</v>
      </c>
      <c r="AE6" s="9" t="s">
        <v>1</v>
      </c>
      <c r="AF6" s="5"/>
    </row>
    <row r="7" spans="1:32" ht="15" customHeight="1">
      <c r="A7" s="5"/>
      <c r="B7" s="82"/>
      <c r="C7" s="83"/>
      <c r="D7" s="11"/>
      <c r="E7" s="14" t="s">
        <v>52</v>
      </c>
      <c r="F7" s="15"/>
      <c r="G7" s="5"/>
      <c r="I7" s="5"/>
      <c r="J7" s="82"/>
      <c r="K7" s="83"/>
      <c r="L7" s="14"/>
      <c r="M7" s="14" t="s">
        <v>92</v>
      </c>
      <c r="N7" s="15"/>
      <c r="O7" s="5"/>
      <c r="P7" s="5"/>
      <c r="R7" s="82"/>
      <c r="S7" s="83"/>
      <c r="T7" s="11"/>
      <c r="U7" s="14" t="s">
        <v>93</v>
      </c>
      <c r="V7" s="15"/>
      <c r="W7" s="5"/>
      <c r="AA7" s="82"/>
      <c r="AB7" s="83"/>
      <c r="AC7" s="11"/>
      <c r="AD7" s="14" t="s">
        <v>76</v>
      </c>
      <c r="AE7" s="15"/>
      <c r="AF7" s="5"/>
    </row>
    <row r="8" spans="1:32" ht="6.75" customHeight="1">
      <c r="A8" s="5"/>
      <c r="B8" s="20"/>
      <c r="C8" s="17"/>
      <c r="D8" s="16"/>
      <c r="E8" s="3"/>
      <c r="F8" s="24"/>
      <c r="G8" s="5"/>
      <c r="I8" s="5"/>
      <c r="J8" s="39"/>
      <c r="K8" s="52"/>
      <c r="L8" s="28"/>
      <c r="M8" s="29"/>
      <c r="N8" s="30"/>
      <c r="O8" s="5"/>
      <c r="P8" s="5"/>
      <c r="R8" s="39"/>
      <c r="S8" s="52"/>
      <c r="T8" s="16"/>
      <c r="U8" s="3"/>
      <c r="V8" s="24"/>
      <c r="W8" s="5"/>
      <c r="AA8" s="39"/>
      <c r="AB8" s="52"/>
      <c r="AC8" s="35"/>
      <c r="AD8" s="26"/>
      <c r="AE8" s="27"/>
      <c r="AF8" s="5"/>
    </row>
    <row r="9" spans="1:32" ht="15">
      <c r="A9" s="5"/>
      <c r="B9" s="21" t="s">
        <v>22</v>
      </c>
      <c r="C9" s="18"/>
      <c r="D9" s="16">
        <f>SUM(D11:D27)</f>
        <v>10691411435.169525</v>
      </c>
      <c r="E9" s="3">
        <f>SUM(E11:E27)</f>
        <v>6685612514.838011</v>
      </c>
      <c r="F9" s="24">
        <f>SUM(F11:F27)</f>
        <v>4005798920.3315177</v>
      </c>
      <c r="G9" s="5"/>
      <c r="I9" s="5"/>
      <c r="J9" s="53" t="s">
        <v>54</v>
      </c>
      <c r="K9" s="54"/>
      <c r="L9" s="31">
        <f>M9+N9</f>
        <v>454454</v>
      </c>
      <c r="M9" s="31">
        <f>SUM(M11:M27)</f>
        <v>159764</v>
      </c>
      <c r="N9" s="32">
        <f>SUM(N11:N27)</f>
        <v>294690</v>
      </c>
      <c r="O9" s="5"/>
      <c r="P9" s="5"/>
      <c r="R9" s="53" t="s">
        <v>54</v>
      </c>
      <c r="S9" s="64"/>
      <c r="T9" s="16">
        <f>D9/L9</f>
        <v>23525.83855609044</v>
      </c>
      <c r="U9" s="3">
        <f>E9/M9</f>
        <v>41846.80225105788</v>
      </c>
      <c r="V9" s="24">
        <f>F9/N9</f>
        <v>13593.263837698998</v>
      </c>
      <c r="W9" s="5"/>
      <c r="AA9" s="53" t="s">
        <v>54</v>
      </c>
      <c r="AB9" s="64"/>
      <c r="AC9" s="59">
        <f>T9/$T$9</f>
        <v>1</v>
      </c>
      <c r="AD9" s="57">
        <f>U9/$T$9</f>
        <v>1.7787592204752445</v>
      </c>
      <c r="AE9" s="58">
        <f>V9/$T$9</f>
        <v>0.5778014588211111</v>
      </c>
      <c r="AF9" s="5"/>
    </row>
    <row r="10" spans="1:32" ht="6" customHeight="1">
      <c r="A10" s="5"/>
      <c r="B10" s="21"/>
      <c r="C10" s="18"/>
      <c r="D10" s="16"/>
      <c r="E10" s="3"/>
      <c r="F10" s="24"/>
      <c r="G10" s="5"/>
      <c r="I10" s="5"/>
      <c r="J10" s="53"/>
      <c r="K10" s="54"/>
      <c r="L10" s="31"/>
      <c r="M10" s="31"/>
      <c r="N10" s="32"/>
      <c r="O10" s="5"/>
      <c r="P10" s="5"/>
      <c r="R10" s="53"/>
      <c r="S10" s="54"/>
      <c r="T10" s="16"/>
      <c r="U10" s="3"/>
      <c r="V10" s="24"/>
      <c r="W10" s="5"/>
      <c r="AA10" s="53"/>
      <c r="AB10" s="54"/>
      <c r="AC10" s="59"/>
      <c r="AD10" s="57"/>
      <c r="AE10" s="58"/>
      <c r="AF10" s="5"/>
    </row>
    <row r="11" spans="1:32" ht="21.75" customHeight="1">
      <c r="A11" s="5"/>
      <c r="B11" s="21" t="s">
        <v>23</v>
      </c>
      <c r="C11" s="18" t="s">
        <v>5</v>
      </c>
      <c r="D11" s="16">
        <f>E11+F11</f>
        <v>43254592.57</v>
      </c>
      <c r="E11" s="3">
        <v>40402917.46</v>
      </c>
      <c r="F11" s="24">
        <v>2851675.11</v>
      </c>
      <c r="G11" s="5"/>
      <c r="I11" s="5"/>
      <c r="J11" s="53" t="s">
        <v>23</v>
      </c>
      <c r="K11" s="54" t="s">
        <v>55</v>
      </c>
      <c r="L11" s="65">
        <f aca="true" t="shared" si="0" ref="L11:L27">M11+N11</f>
        <v>163</v>
      </c>
      <c r="M11" s="65">
        <v>123</v>
      </c>
      <c r="N11" s="73">
        <v>40</v>
      </c>
      <c r="O11" s="5"/>
      <c r="P11" s="5"/>
      <c r="R11" s="53" t="s">
        <v>23</v>
      </c>
      <c r="S11" s="54" t="s">
        <v>55</v>
      </c>
      <c r="T11" s="16">
        <f aca="true" t="shared" si="1" ref="T11:V27">D11/L11</f>
        <v>265365.59858895704</v>
      </c>
      <c r="U11" s="3">
        <f t="shared" si="1"/>
        <v>328479.0037398374</v>
      </c>
      <c r="V11" s="24">
        <f t="shared" si="1"/>
        <v>71291.87775</v>
      </c>
      <c r="W11" s="5"/>
      <c r="AA11" s="53" t="s">
        <v>23</v>
      </c>
      <c r="AB11" s="54" t="s">
        <v>55</v>
      </c>
      <c r="AC11" s="59">
        <f>T11/$T$9</f>
        <v>11.27975089841201</v>
      </c>
      <c r="AD11" s="57">
        <f aca="true" t="shared" si="2" ref="AD11:AD27">U11/$T$9</f>
        <v>13.962478019930124</v>
      </c>
      <c r="AE11" s="58">
        <f aca="true" t="shared" si="3" ref="AE11:AE27">V11/$T$9</f>
        <v>3.0303649997438136</v>
      </c>
      <c r="AF11" s="5"/>
    </row>
    <row r="12" spans="1:32" ht="20.25" customHeight="1">
      <c r="A12" s="5"/>
      <c r="B12" s="21" t="s">
        <v>24</v>
      </c>
      <c r="C12" s="18" t="s">
        <v>6</v>
      </c>
      <c r="D12" s="16">
        <f>E12+F12</f>
        <v>2675602004.496493</v>
      </c>
      <c r="E12" s="3">
        <v>1987895039.642992</v>
      </c>
      <c r="F12" s="24">
        <v>687706964.853501</v>
      </c>
      <c r="G12" s="5"/>
      <c r="I12" s="5"/>
      <c r="J12" s="53" t="s">
        <v>24</v>
      </c>
      <c r="K12" s="54" t="s">
        <v>56</v>
      </c>
      <c r="L12" s="65">
        <f t="shared" si="0"/>
        <v>70800</v>
      </c>
      <c r="M12" s="65">
        <v>38864</v>
      </c>
      <c r="N12" s="73">
        <v>31936</v>
      </c>
      <c r="O12" s="5"/>
      <c r="P12" s="5"/>
      <c r="R12" s="53" t="s">
        <v>24</v>
      </c>
      <c r="S12" s="54" t="s">
        <v>56</v>
      </c>
      <c r="T12" s="16">
        <f t="shared" si="1"/>
        <v>37790.988764074755</v>
      </c>
      <c r="U12" s="3">
        <f t="shared" si="1"/>
        <v>51150.037043098804</v>
      </c>
      <c r="V12" s="24">
        <f t="shared" si="1"/>
        <v>21533.91047261714</v>
      </c>
      <c r="W12" s="5"/>
      <c r="AA12" s="53" t="s">
        <v>24</v>
      </c>
      <c r="AB12" s="54" t="s">
        <v>56</v>
      </c>
      <c r="AC12" s="59">
        <f aca="true" t="shared" si="4" ref="AC12:AC27">T12/$T$9</f>
        <v>1.6063609666441119</v>
      </c>
      <c r="AD12" s="57">
        <f t="shared" si="2"/>
        <v>2.174206752339416</v>
      </c>
      <c r="AE12" s="58">
        <f t="shared" si="3"/>
        <v>0.9153301983806387</v>
      </c>
      <c r="AF12" s="5"/>
    </row>
    <row r="13" spans="1:32" ht="36" customHeight="1">
      <c r="A13" s="5"/>
      <c r="B13" s="21" t="s">
        <v>25</v>
      </c>
      <c r="C13" s="18" t="s">
        <v>7</v>
      </c>
      <c r="D13" s="16">
        <f>E13+F13</f>
        <v>478703296.01700044</v>
      </c>
      <c r="E13" s="3">
        <v>113449615.03700039</v>
      </c>
      <c r="F13" s="24">
        <v>365253680.98</v>
      </c>
      <c r="G13" s="5"/>
      <c r="I13" s="5"/>
      <c r="J13" s="53" t="s">
        <v>25</v>
      </c>
      <c r="K13" s="54" t="s">
        <v>57</v>
      </c>
      <c r="L13" s="65">
        <f t="shared" si="0"/>
        <v>4345</v>
      </c>
      <c r="M13" s="65">
        <v>3648</v>
      </c>
      <c r="N13" s="73">
        <v>697</v>
      </c>
      <c r="O13" s="5"/>
      <c r="P13" s="5"/>
      <c r="R13" s="53" t="s">
        <v>25</v>
      </c>
      <c r="S13" s="54" t="s">
        <v>57</v>
      </c>
      <c r="T13" s="16">
        <f t="shared" si="1"/>
        <v>110173.3707749138</v>
      </c>
      <c r="U13" s="3">
        <f t="shared" si="1"/>
        <v>31099.1269290023</v>
      </c>
      <c r="V13" s="24">
        <f t="shared" si="1"/>
        <v>524036.84502152086</v>
      </c>
      <c r="W13" s="5"/>
      <c r="AA13" s="53" t="s">
        <v>25</v>
      </c>
      <c r="AB13" s="54" t="s">
        <v>57</v>
      </c>
      <c r="AC13" s="59">
        <f t="shared" si="4"/>
        <v>4.683079436774924</v>
      </c>
      <c r="AD13" s="57">
        <f t="shared" si="2"/>
        <v>1.321913642094227</v>
      </c>
      <c r="AE13" s="58">
        <f t="shared" si="3"/>
        <v>22.27494861754276</v>
      </c>
      <c r="AF13" s="5"/>
    </row>
    <row r="14" spans="1:32" ht="47.25" customHeight="1">
      <c r="A14" s="5"/>
      <c r="B14" s="21" t="s">
        <v>26</v>
      </c>
      <c r="C14" s="18" t="s">
        <v>8</v>
      </c>
      <c r="D14" s="16">
        <f aca="true" t="shared" si="5" ref="D14:D27">E14+F14</f>
        <v>38116109.375</v>
      </c>
      <c r="E14" s="3">
        <v>36844793.365</v>
      </c>
      <c r="F14" s="24">
        <v>1271316.01</v>
      </c>
      <c r="G14" s="5"/>
      <c r="I14" s="5"/>
      <c r="J14" s="53" t="s">
        <v>26</v>
      </c>
      <c r="K14" s="54" t="s">
        <v>58</v>
      </c>
      <c r="L14" s="65">
        <f t="shared" si="0"/>
        <v>410</v>
      </c>
      <c r="M14" s="65">
        <v>304</v>
      </c>
      <c r="N14" s="73">
        <v>106</v>
      </c>
      <c r="O14" s="5"/>
      <c r="P14" s="5"/>
      <c r="R14" s="53" t="s">
        <v>26</v>
      </c>
      <c r="S14" s="54" t="s">
        <v>58</v>
      </c>
      <c r="T14" s="16">
        <f t="shared" si="1"/>
        <v>92966.12042682926</v>
      </c>
      <c r="U14" s="3">
        <f t="shared" si="1"/>
        <v>121199.97817434212</v>
      </c>
      <c r="V14" s="24">
        <f t="shared" si="1"/>
        <v>11993.547264150944</v>
      </c>
      <c r="W14" s="5"/>
      <c r="AA14" s="53" t="s">
        <v>26</v>
      </c>
      <c r="AB14" s="54" t="s">
        <v>58</v>
      </c>
      <c r="AC14" s="59">
        <f t="shared" si="4"/>
        <v>3.9516602226602426</v>
      </c>
      <c r="AD14" s="57">
        <f t="shared" si="2"/>
        <v>5.151781428975483</v>
      </c>
      <c r="AE14" s="58">
        <f t="shared" si="3"/>
        <v>0.5098031781335173</v>
      </c>
      <c r="AF14" s="5"/>
    </row>
    <row r="15" spans="1:32" ht="16.5" customHeight="1">
      <c r="A15" s="5"/>
      <c r="B15" s="21" t="s">
        <v>27</v>
      </c>
      <c r="C15" s="18" t="s">
        <v>9</v>
      </c>
      <c r="D15" s="16">
        <f t="shared" si="5"/>
        <v>65767617.36</v>
      </c>
      <c r="E15" s="3">
        <v>58969005.05</v>
      </c>
      <c r="F15" s="24">
        <v>6798612.309999999</v>
      </c>
      <c r="G15" s="5"/>
      <c r="I15" s="5"/>
      <c r="J15" s="53" t="s">
        <v>27</v>
      </c>
      <c r="K15" s="54" t="s">
        <v>59</v>
      </c>
      <c r="L15" s="65">
        <f t="shared" si="0"/>
        <v>154</v>
      </c>
      <c r="M15" s="65">
        <v>123</v>
      </c>
      <c r="N15" s="73">
        <v>31</v>
      </c>
      <c r="O15" s="5"/>
      <c r="P15" s="5"/>
      <c r="R15" s="53" t="s">
        <v>27</v>
      </c>
      <c r="S15" s="54" t="s">
        <v>59</v>
      </c>
      <c r="T15" s="16">
        <f t="shared" si="1"/>
        <v>427062.45038961037</v>
      </c>
      <c r="U15" s="3">
        <f t="shared" si="1"/>
        <v>479422.8052845528</v>
      </c>
      <c r="V15" s="24">
        <f t="shared" si="1"/>
        <v>219310.07451612898</v>
      </c>
      <c r="W15" s="5"/>
      <c r="AA15" s="53" t="s">
        <v>27</v>
      </c>
      <c r="AB15" s="54" t="s">
        <v>59</v>
      </c>
      <c r="AC15" s="59">
        <f t="shared" si="4"/>
        <v>18.15291086740248</v>
      </c>
      <c r="AD15" s="57">
        <f t="shared" si="2"/>
        <v>20.378563941153903</v>
      </c>
      <c r="AE15" s="58">
        <f t="shared" si="3"/>
        <v>9.322093832840375</v>
      </c>
      <c r="AF15" s="5"/>
    </row>
    <row r="16" spans="1:32" ht="54.75" customHeight="1">
      <c r="A16" s="5"/>
      <c r="B16" s="21" t="s">
        <v>28</v>
      </c>
      <c r="C16" s="18" t="s">
        <v>10</v>
      </c>
      <c r="D16" s="16">
        <f>E16+F16</f>
        <v>4228420631.7640343</v>
      </c>
      <c r="E16" s="3">
        <v>2052741942.7210171</v>
      </c>
      <c r="F16" s="24">
        <v>2175678689.043017</v>
      </c>
      <c r="G16" s="5"/>
      <c r="I16" s="5"/>
      <c r="J16" s="53" t="s">
        <v>28</v>
      </c>
      <c r="K16" s="54" t="s">
        <v>60</v>
      </c>
      <c r="L16" s="65">
        <f t="shared" si="0"/>
        <v>266140</v>
      </c>
      <c r="M16" s="65">
        <v>68081</v>
      </c>
      <c r="N16" s="73">
        <v>198059</v>
      </c>
      <c r="O16" s="5"/>
      <c r="P16" s="5"/>
      <c r="R16" s="53" t="s">
        <v>28</v>
      </c>
      <c r="S16" s="54" t="s">
        <v>60</v>
      </c>
      <c r="T16" s="16">
        <f t="shared" si="1"/>
        <v>15887.956082377825</v>
      </c>
      <c r="U16" s="3">
        <f t="shared" si="1"/>
        <v>30151.465793995638</v>
      </c>
      <c r="V16" s="24">
        <f t="shared" si="1"/>
        <v>10985.002898343508</v>
      </c>
      <c r="W16" s="5"/>
      <c r="AA16" s="53" t="s">
        <v>28</v>
      </c>
      <c r="AB16" s="54" t="s">
        <v>60</v>
      </c>
      <c r="AC16" s="59">
        <f t="shared" si="4"/>
        <v>0.6753406916611142</v>
      </c>
      <c r="AD16" s="57">
        <f t="shared" si="2"/>
        <v>1.2816319266201006</v>
      </c>
      <c r="AE16" s="58">
        <f t="shared" si="3"/>
        <v>0.466933532343725</v>
      </c>
      <c r="AF16" s="5"/>
    </row>
    <row r="17" spans="1:32" ht="20.25" customHeight="1">
      <c r="A17" s="5"/>
      <c r="B17" s="21" t="s">
        <v>29</v>
      </c>
      <c r="C17" s="18" t="s">
        <v>11</v>
      </c>
      <c r="D17" s="16">
        <f>E17+F17</f>
        <v>170430738.57999986</v>
      </c>
      <c r="E17" s="3">
        <v>156906463.24999985</v>
      </c>
      <c r="F17" s="24">
        <v>13524275.33</v>
      </c>
      <c r="G17" s="5"/>
      <c r="I17" s="5"/>
      <c r="J17" s="53" t="s">
        <v>29</v>
      </c>
      <c r="K17" s="54" t="s">
        <v>61</v>
      </c>
      <c r="L17" s="65">
        <f t="shared" si="0"/>
        <v>1189</v>
      </c>
      <c r="M17" s="65">
        <v>903</v>
      </c>
      <c r="N17" s="73">
        <v>286</v>
      </c>
      <c r="O17" s="5"/>
      <c r="P17" s="5"/>
      <c r="R17" s="53" t="s">
        <v>29</v>
      </c>
      <c r="S17" s="54" t="s">
        <v>61</v>
      </c>
      <c r="T17" s="16">
        <f t="shared" si="1"/>
        <v>143339.56146341452</v>
      </c>
      <c r="U17" s="3">
        <f t="shared" si="1"/>
        <v>173761.31035437415</v>
      </c>
      <c r="V17" s="24">
        <f t="shared" si="1"/>
        <v>47287.675979020976</v>
      </c>
      <c r="W17" s="5"/>
      <c r="AA17" s="53" t="s">
        <v>29</v>
      </c>
      <c r="AB17" s="54" t="s">
        <v>61</v>
      </c>
      <c r="AC17" s="59">
        <f t="shared" si="4"/>
        <v>6.092856631727006</v>
      </c>
      <c r="AD17" s="57">
        <f t="shared" si="2"/>
        <v>7.385977334669344</v>
      </c>
      <c r="AE17" s="58">
        <f t="shared" si="3"/>
        <v>2.010031475234238</v>
      </c>
      <c r="AF17" s="5"/>
    </row>
    <row r="18" spans="1:32" ht="40.5" customHeight="1">
      <c r="A18" s="5"/>
      <c r="B18" s="21" t="s">
        <v>30</v>
      </c>
      <c r="C18" s="18" t="s">
        <v>12</v>
      </c>
      <c r="D18" s="16">
        <f t="shared" si="5"/>
        <v>631593403.0099999</v>
      </c>
      <c r="E18" s="3">
        <v>312703348.3199999</v>
      </c>
      <c r="F18" s="24">
        <v>318890054.69</v>
      </c>
      <c r="G18" s="5"/>
      <c r="I18" s="5"/>
      <c r="J18" s="53" t="s">
        <v>30</v>
      </c>
      <c r="K18" s="54" t="s">
        <v>62</v>
      </c>
      <c r="L18" s="65">
        <f t="shared" si="0"/>
        <v>56527</v>
      </c>
      <c r="M18" s="65">
        <v>13083</v>
      </c>
      <c r="N18" s="73">
        <v>43444</v>
      </c>
      <c r="O18" s="5"/>
      <c r="P18" s="5"/>
      <c r="R18" s="53" t="s">
        <v>30</v>
      </c>
      <c r="S18" s="54" t="s">
        <v>62</v>
      </c>
      <c r="T18" s="16">
        <f t="shared" si="1"/>
        <v>11173.30484564898</v>
      </c>
      <c r="U18" s="3">
        <f t="shared" si="1"/>
        <v>23901.50182068332</v>
      </c>
      <c r="V18" s="24">
        <f t="shared" si="1"/>
        <v>7340.2553791087375</v>
      </c>
      <c r="W18" s="5"/>
      <c r="AA18" s="53" t="s">
        <v>30</v>
      </c>
      <c r="AB18" s="54" t="s">
        <v>62</v>
      </c>
      <c r="AC18" s="59">
        <f t="shared" si="4"/>
        <v>0.47493758060991204</v>
      </c>
      <c r="AD18" s="57">
        <f t="shared" si="2"/>
        <v>1.0159681136847565</v>
      </c>
      <c r="AE18" s="58">
        <f t="shared" si="3"/>
        <v>0.31200823560903296</v>
      </c>
      <c r="AF18" s="5"/>
    </row>
    <row r="19" spans="1:32" ht="21.75" customHeight="1">
      <c r="A19" s="5"/>
      <c r="B19" s="21" t="s">
        <v>31</v>
      </c>
      <c r="C19" s="18" t="s">
        <v>13</v>
      </c>
      <c r="D19" s="16">
        <f t="shared" si="5"/>
        <v>582735418.3300002</v>
      </c>
      <c r="E19" s="3">
        <v>561425005.7600001</v>
      </c>
      <c r="F19" s="24">
        <v>21310412.570000008</v>
      </c>
      <c r="G19" s="5"/>
      <c r="I19" s="5"/>
      <c r="J19" s="53" t="s">
        <v>31</v>
      </c>
      <c r="K19" s="54" t="s">
        <v>63</v>
      </c>
      <c r="L19" s="65">
        <f t="shared" si="0"/>
        <v>1611</v>
      </c>
      <c r="M19" s="65">
        <v>1136</v>
      </c>
      <c r="N19" s="73">
        <v>475</v>
      </c>
      <c r="O19" s="5"/>
      <c r="P19" s="5"/>
      <c r="R19" s="53" t="s">
        <v>31</v>
      </c>
      <c r="S19" s="54" t="s">
        <v>63</v>
      </c>
      <c r="T19" s="16">
        <f t="shared" si="1"/>
        <v>361722.79225946625</v>
      </c>
      <c r="U19" s="3">
        <f t="shared" si="1"/>
        <v>494212.1529577466</v>
      </c>
      <c r="V19" s="24">
        <f t="shared" si="1"/>
        <v>44864.02646315791</v>
      </c>
      <c r="W19" s="5"/>
      <c r="AA19" s="53" t="s">
        <v>31</v>
      </c>
      <c r="AB19" s="54" t="s">
        <v>63</v>
      </c>
      <c r="AC19" s="59">
        <f t="shared" si="4"/>
        <v>15.375553623606006</v>
      </c>
      <c r="AD19" s="57">
        <f t="shared" si="2"/>
        <v>21.007206683810363</v>
      </c>
      <c r="AE19" s="58">
        <f t="shared" si="3"/>
        <v>1.907010725938327</v>
      </c>
      <c r="AF19" s="5"/>
    </row>
    <row r="20" spans="1:32" ht="24" customHeight="1">
      <c r="A20" s="5"/>
      <c r="B20" s="21" t="s">
        <v>32</v>
      </c>
      <c r="C20" s="18" t="s">
        <v>14</v>
      </c>
      <c r="D20" s="16">
        <f t="shared" si="5"/>
        <v>736840328.8499998</v>
      </c>
      <c r="E20" s="3">
        <v>495819476.85000014</v>
      </c>
      <c r="F20" s="24">
        <v>241020851.99999967</v>
      </c>
      <c r="G20" s="5"/>
      <c r="I20" s="5"/>
      <c r="J20" s="53" t="s">
        <v>32</v>
      </c>
      <c r="K20" s="54" t="s">
        <v>64</v>
      </c>
      <c r="L20" s="65">
        <f t="shared" si="0"/>
        <v>2404</v>
      </c>
      <c r="M20" s="65">
        <v>743</v>
      </c>
      <c r="N20" s="73">
        <v>1661</v>
      </c>
      <c r="O20" s="5"/>
      <c r="P20" s="5"/>
      <c r="R20" s="53" t="s">
        <v>32</v>
      </c>
      <c r="S20" s="54" t="s">
        <v>64</v>
      </c>
      <c r="T20" s="16">
        <f t="shared" si="1"/>
        <v>306505.960420133</v>
      </c>
      <c r="U20" s="3">
        <f t="shared" si="1"/>
        <v>667320.9648048454</v>
      </c>
      <c r="V20" s="24">
        <f t="shared" si="1"/>
        <v>145105.87116195043</v>
      </c>
      <c r="W20" s="5"/>
      <c r="AA20" s="53" t="s">
        <v>32</v>
      </c>
      <c r="AB20" s="54" t="s">
        <v>64</v>
      </c>
      <c r="AC20" s="59">
        <f t="shared" si="4"/>
        <v>13.028481840906956</v>
      </c>
      <c r="AD20" s="57">
        <f t="shared" si="2"/>
        <v>28.365448619985</v>
      </c>
      <c r="AE20" s="58">
        <f t="shared" si="3"/>
        <v>6.167936195599922</v>
      </c>
      <c r="AF20" s="5"/>
    </row>
    <row r="21" spans="1:32" ht="24.75" customHeight="1">
      <c r="A21" s="5"/>
      <c r="B21" s="21" t="s">
        <v>33</v>
      </c>
      <c r="C21" s="18" t="s">
        <v>15</v>
      </c>
      <c r="D21" s="16">
        <f t="shared" si="5"/>
        <v>24260142.48</v>
      </c>
      <c r="E21" s="3">
        <v>9989316.1</v>
      </c>
      <c r="F21" s="24">
        <v>14270826.38</v>
      </c>
      <c r="G21" s="5"/>
      <c r="I21" s="5"/>
      <c r="J21" s="53" t="s">
        <v>33</v>
      </c>
      <c r="K21" s="54" t="s">
        <v>65</v>
      </c>
      <c r="L21" s="65">
        <f t="shared" si="0"/>
        <v>100</v>
      </c>
      <c r="M21" s="65">
        <v>61</v>
      </c>
      <c r="N21" s="73">
        <v>39</v>
      </c>
      <c r="O21" s="5"/>
      <c r="P21" s="5"/>
      <c r="R21" s="53" t="s">
        <v>33</v>
      </c>
      <c r="S21" s="54" t="s">
        <v>65</v>
      </c>
      <c r="T21" s="16">
        <f t="shared" si="1"/>
        <v>242601.4248</v>
      </c>
      <c r="U21" s="3">
        <f t="shared" si="1"/>
        <v>163759.28032786885</v>
      </c>
      <c r="V21" s="24">
        <f t="shared" si="1"/>
        <v>365918.62512820517</v>
      </c>
      <c r="W21" s="5"/>
      <c r="AA21" s="53" t="s">
        <v>33</v>
      </c>
      <c r="AB21" s="54" t="s">
        <v>65</v>
      </c>
      <c r="AC21" s="59">
        <f t="shared" si="4"/>
        <v>10.312126567628537</v>
      </c>
      <c r="AD21" s="57">
        <f t="shared" si="2"/>
        <v>6.960826494555467</v>
      </c>
      <c r="AE21" s="58">
        <f t="shared" si="3"/>
        <v>15.553903604999238</v>
      </c>
      <c r="AF21" s="5"/>
    </row>
    <row r="22" spans="1:32" ht="36.75" customHeight="1">
      <c r="A22" s="5"/>
      <c r="B22" s="21" t="s">
        <v>34</v>
      </c>
      <c r="C22" s="18" t="s">
        <v>16</v>
      </c>
      <c r="D22" s="16">
        <f t="shared" si="5"/>
        <v>20849894.14</v>
      </c>
      <c r="E22" s="3">
        <v>15762096.55</v>
      </c>
      <c r="F22" s="24">
        <v>5087797.590000001</v>
      </c>
      <c r="G22" s="5"/>
      <c r="I22" s="5"/>
      <c r="J22" s="53" t="s">
        <v>34</v>
      </c>
      <c r="K22" s="54" t="s">
        <v>66</v>
      </c>
      <c r="L22" s="65">
        <f t="shared" si="0"/>
        <v>904</v>
      </c>
      <c r="M22" s="65">
        <v>612</v>
      </c>
      <c r="N22" s="73">
        <v>292</v>
      </c>
      <c r="O22" s="5"/>
      <c r="P22" s="5"/>
      <c r="R22" s="53" t="s">
        <v>34</v>
      </c>
      <c r="S22" s="54" t="s">
        <v>66</v>
      </c>
      <c r="T22" s="16">
        <f t="shared" si="1"/>
        <v>23064.04219026549</v>
      </c>
      <c r="U22" s="3">
        <f t="shared" si="1"/>
        <v>25755.059722222224</v>
      </c>
      <c r="V22" s="24">
        <f t="shared" si="1"/>
        <v>17423.964349315072</v>
      </c>
      <c r="W22" s="5"/>
      <c r="AA22" s="53" t="s">
        <v>34</v>
      </c>
      <c r="AB22" s="54" t="s">
        <v>66</v>
      </c>
      <c r="AC22" s="59">
        <f t="shared" si="4"/>
        <v>0.9803706735161031</v>
      </c>
      <c r="AD22" s="57">
        <f t="shared" si="2"/>
        <v>1.0947562893801581</v>
      </c>
      <c r="AE22" s="58">
        <f t="shared" si="3"/>
        <v>0.7406309580750016</v>
      </c>
      <c r="AF22" s="5"/>
    </row>
    <row r="23" spans="1:32" ht="36.75" customHeight="1">
      <c r="A23" s="5"/>
      <c r="B23" s="21" t="s">
        <v>35</v>
      </c>
      <c r="C23" s="18" t="s">
        <v>17</v>
      </c>
      <c r="D23" s="16">
        <f t="shared" si="5"/>
        <v>68176609.50800008</v>
      </c>
      <c r="E23" s="3">
        <v>46150826.87500007</v>
      </c>
      <c r="F23" s="24">
        <v>22025782.633</v>
      </c>
      <c r="G23" s="5"/>
      <c r="I23" s="5"/>
      <c r="J23" s="53" t="s">
        <v>35</v>
      </c>
      <c r="K23" s="54" t="s">
        <v>67</v>
      </c>
      <c r="L23" s="65">
        <f t="shared" si="0"/>
        <v>5544</v>
      </c>
      <c r="M23" s="65">
        <v>3636</v>
      </c>
      <c r="N23" s="73">
        <v>1908</v>
      </c>
      <c r="O23" s="5"/>
      <c r="P23" s="5"/>
      <c r="R23" s="53" t="s">
        <v>35</v>
      </c>
      <c r="S23" s="54" t="s">
        <v>67</v>
      </c>
      <c r="T23" s="16">
        <f t="shared" si="1"/>
        <v>12297.36823737375</v>
      </c>
      <c r="U23" s="3">
        <f t="shared" si="1"/>
        <v>12692.746665291548</v>
      </c>
      <c r="V23" s="24">
        <f t="shared" si="1"/>
        <v>11543.911233228513</v>
      </c>
      <c r="W23" s="5"/>
      <c r="AA23" s="53" t="s">
        <v>35</v>
      </c>
      <c r="AB23" s="54" t="s">
        <v>67</v>
      </c>
      <c r="AC23" s="59">
        <f t="shared" si="4"/>
        <v>0.5227175306867083</v>
      </c>
      <c r="AD23" s="57">
        <f t="shared" si="2"/>
        <v>0.5395236660758947</v>
      </c>
      <c r="AE23" s="58">
        <f t="shared" si="3"/>
        <v>0.4906907443790135</v>
      </c>
      <c r="AF23" s="5"/>
    </row>
    <row r="24" spans="1:32" ht="28.5" customHeight="1">
      <c r="A24" s="5"/>
      <c r="B24" s="21" t="s">
        <v>36</v>
      </c>
      <c r="C24" s="18" t="s">
        <v>18</v>
      </c>
      <c r="D24" s="16">
        <f t="shared" si="5"/>
        <v>192354315.5140004</v>
      </c>
      <c r="E24" s="3">
        <v>164352783.73000038</v>
      </c>
      <c r="F24" s="24">
        <v>28001531.784</v>
      </c>
      <c r="G24" s="5"/>
      <c r="I24" s="5"/>
      <c r="J24" s="53" t="s">
        <v>36</v>
      </c>
      <c r="K24" s="54" t="s">
        <v>68</v>
      </c>
      <c r="L24" s="65">
        <f t="shared" si="0"/>
        <v>9278</v>
      </c>
      <c r="M24" s="65">
        <v>8021</v>
      </c>
      <c r="N24" s="73">
        <v>1257</v>
      </c>
      <c r="O24" s="5"/>
      <c r="P24" s="5"/>
      <c r="R24" s="53" t="s">
        <v>36</v>
      </c>
      <c r="S24" s="54" t="s">
        <v>68</v>
      </c>
      <c r="T24" s="16">
        <f t="shared" si="1"/>
        <v>20732.303892433756</v>
      </c>
      <c r="U24" s="3">
        <f t="shared" si="1"/>
        <v>20490.31090013719</v>
      </c>
      <c r="V24" s="24">
        <f t="shared" si="1"/>
        <v>22276.477155131266</v>
      </c>
      <c r="W24" s="5"/>
      <c r="AA24" s="53" t="s">
        <v>36</v>
      </c>
      <c r="AB24" s="54" t="s">
        <v>68</v>
      </c>
      <c r="AC24" s="59">
        <f t="shared" si="4"/>
        <v>0.8812567442815558</v>
      </c>
      <c r="AD24" s="57">
        <f t="shared" si="2"/>
        <v>0.8709704800228086</v>
      </c>
      <c r="AE24" s="58">
        <f t="shared" si="3"/>
        <v>0.9468940757210231</v>
      </c>
      <c r="AF24" s="5"/>
    </row>
    <row r="25" spans="1:32" ht="30">
      <c r="A25" s="5"/>
      <c r="B25" s="21" t="s">
        <v>37</v>
      </c>
      <c r="C25" s="18" t="s">
        <v>19</v>
      </c>
      <c r="D25" s="16">
        <f t="shared" si="5"/>
        <v>357149662.7089999</v>
      </c>
      <c r="E25" s="3">
        <v>341497139.0809999</v>
      </c>
      <c r="F25" s="24">
        <v>15652523.627999987</v>
      </c>
      <c r="G25" s="5"/>
      <c r="I25" s="5"/>
      <c r="J25" s="53" t="s">
        <v>37</v>
      </c>
      <c r="K25" s="54" t="s">
        <v>69</v>
      </c>
      <c r="L25" s="65">
        <f t="shared" si="0"/>
        <v>4646</v>
      </c>
      <c r="M25" s="65">
        <v>3680</v>
      </c>
      <c r="N25" s="73">
        <v>966</v>
      </c>
      <c r="O25" s="5"/>
      <c r="P25" s="5"/>
      <c r="R25" s="53" t="s">
        <v>37</v>
      </c>
      <c r="S25" s="54" t="s">
        <v>69</v>
      </c>
      <c r="T25" s="16">
        <f t="shared" si="1"/>
        <v>76872.50596405508</v>
      </c>
      <c r="U25" s="3">
        <f t="shared" si="1"/>
        <v>92798.13561983693</v>
      </c>
      <c r="V25" s="24">
        <f t="shared" si="1"/>
        <v>16203.440608695639</v>
      </c>
      <c r="W25" s="5"/>
      <c r="AA25" s="53" t="s">
        <v>37</v>
      </c>
      <c r="AB25" s="54" t="s">
        <v>69</v>
      </c>
      <c r="AC25" s="59">
        <f t="shared" si="4"/>
        <v>3.2675777222892695</v>
      </c>
      <c r="AD25" s="57">
        <f t="shared" si="2"/>
        <v>3.9445197840062995</v>
      </c>
      <c r="AE25" s="58">
        <f t="shared" si="3"/>
        <v>0.6887508205101086</v>
      </c>
      <c r="AF25" s="5"/>
    </row>
    <row r="26" spans="1:32" ht="15" customHeight="1">
      <c r="A26" s="5"/>
      <c r="B26" s="21" t="s">
        <v>38</v>
      </c>
      <c r="C26" s="18" t="s">
        <v>20</v>
      </c>
      <c r="D26" s="16">
        <f t="shared" si="5"/>
        <v>146352752.79999998</v>
      </c>
      <c r="E26" s="3">
        <v>126653468.20999996</v>
      </c>
      <c r="F26" s="24">
        <v>19699284.590000026</v>
      </c>
      <c r="G26" s="5"/>
      <c r="I26" s="5"/>
      <c r="J26" s="53" t="s">
        <v>38</v>
      </c>
      <c r="K26" s="54" t="s">
        <v>70</v>
      </c>
      <c r="L26" s="65">
        <f t="shared" si="0"/>
        <v>1666</v>
      </c>
      <c r="M26" s="65">
        <v>1027</v>
      </c>
      <c r="N26" s="73">
        <v>639</v>
      </c>
      <c r="O26" s="5"/>
      <c r="P26" s="5"/>
      <c r="R26" s="53" t="s">
        <v>38</v>
      </c>
      <c r="S26" s="54" t="s">
        <v>70</v>
      </c>
      <c r="T26" s="16">
        <f t="shared" si="1"/>
        <v>87846.79039615845</v>
      </c>
      <c r="U26" s="3">
        <f t="shared" si="1"/>
        <v>123323.72756572538</v>
      </c>
      <c r="V26" s="24">
        <f t="shared" si="1"/>
        <v>30828.30139280129</v>
      </c>
      <c r="W26" s="5"/>
      <c r="AA26" s="53" t="s">
        <v>38</v>
      </c>
      <c r="AB26" s="54" t="s">
        <v>70</v>
      </c>
      <c r="AC26" s="59">
        <f t="shared" si="4"/>
        <v>3.7340556506291427</v>
      </c>
      <c r="AD26" s="57">
        <f t="shared" si="2"/>
        <v>5.242054487099206</v>
      </c>
      <c r="AE26" s="58">
        <f t="shared" si="3"/>
        <v>1.310401808602923</v>
      </c>
      <c r="AF26" s="5"/>
    </row>
    <row r="27" spans="1:32" ht="27" customHeight="1">
      <c r="A27" s="5"/>
      <c r="B27" s="22" t="s">
        <v>39</v>
      </c>
      <c r="C27" s="19" t="s">
        <v>21</v>
      </c>
      <c r="D27" s="12">
        <f t="shared" si="5"/>
        <v>230803917.6659994</v>
      </c>
      <c r="E27" s="4">
        <v>164049276.8359992</v>
      </c>
      <c r="F27" s="25">
        <v>66754640.83000023</v>
      </c>
      <c r="G27" s="5"/>
      <c r="I27" s="5"/>
      <c r="J27" s="55" t="s">
        <v>39</v>
      </c>
      <c r="K27" s="56" t="s">
        <v>71</v>
      </c>
      <c r="L27" s="66">
        <f t="shared" si="0"/>
        <v>28573</v>
      </c>
      <c r="M27" s="66">
        <v>15719</v>
      </c>
      <c r="N27" s="74">
        <v>12854</v>
      </c>
      <c r="O27" s="5"/>
      <c r="P27" s="5"/>
      <c r="R27" s="55" t="s">
        <v>39</v>
      </c>
      <c r="S27" s="56" t="s">
        <v>71</v>
      </c>
      <c r="T27" s="12">
        <f t="shared" si="1"/>
        <v>8077.692845203494</v>
      </c>
      <c r="U27" s="4">
        <f t="shared" si="1"/>
        <v>10436.368524460791</v>
      </c>
      <c r="V27" s="25">
        <f t="shared" si="1"/>
        <v>5193.297092733797</v>
      </c>
      <c r="W27" s="5"/>
      <c r="AA27" s="55" t="s">
        <v>39</v>
      </c>
      <c r="AB27" s="56" t="s">
        <v>71</v>
      </c>
      <c r="AC27" s="60">
        <f t="shared" si="4"/>
        <v>0.3433540881420491</v>
      </c>
      <c r="AD27" s="61">
        <f t="shared" si="2"/>
        <v>0.4436130299703597</v>
      </c>
      <c r="AE27" s="62">
        <f t="shared" si="3"/>
        <v>0.22074864963269678</v>
      </c>
      <c r="AF27" s="5"/>
    </row>
    <row r="28" spans="1:32" ht="6" customHeight="1">
      <c r="A28" s="5"/>
      <c r="B28" s="5"/>
      <c r="C28" s="13"/>
      <c r="D28" s="3"/>
      <c r="E28" s="3"/>
      <c r="F28" s="3"/>
      <c r="G28" s="5"/>
      <c r="I28" s="5"/>
      <c r="J28" s="63"/>
      <c r="K28" s="64"/>
      <c r="L28" s="65"/>
      <c r="M28" s="65"/>
      <c r="N28" s="65"/>
      <c r="O28" s="5"/>
      <c r="P28" s="5"/>
      <c r="R28" s="33"/>
      <c r="S28" s="13"/>
      <c r="T28" s="3"/>
      <c r="U28" s="3"/>
      <c r="V28" s="3"/>
      <c r="W28" s="5"/>
      <c r="AA28" s="33"/>
      <c r="AB28" s="13"/>
      <c r="AC28" s="3"/>
      <c r="AD28" s="3"/>
      <c r="AE28" s="3"/>
      <c r="AF28" s="5"/>
    </row>
    <row r="29" spans="1:32" ht="12" customHeight="1">
      <c r="A29" s="5"/>
      <c r="B29" s="23" t="s">
        <v>43</v>
      </c>
      <c r="G29" s="5"/>
      <c r="I29" s="5"/>
      <c r="J29" s="40" t="s">
        <v>86</v>
      </c>
      <c r="K29" s="64"/>
      <c r="L29" s="65"/>
      <c r="M29" s="65"/>
      <c r="N29" s="65"/>
      <c r="O29" s="5"/>
      <c r="P29" s="5"/>
      <c r="R29" s="40" t="s">
        <v>74</v>
      </c>
      <c r="S29" s="13"/>
      <c r="T29" s="3"/>
      <c r="U29" s="3"/>
      <c r="V29" s="3"/>
      <c r="W29" s="5"/>
      <c r="AA29" s="40" t="s">
        <v>74</v>
      </c>
      <c r="AB29" s="13"/>
      <c r="AC29" s="3"/>
      <c r="AD29" s="3"/>
      <c r="AE29" s="3"/>
      <c r="AF29" s="5"/>
    </row>
    <row r="30" spans="1:32" ht="12" customHeight="1">
      <c r="A30" s="5"/>
      <c r="B30" s="23" t="s">
        <v>41</v>
      </c>
      <c r="G30" s="5"/>
      <c r="I30" s="5"/>
      <c r="J30" s="40" t="s">
        <v>87</v>
      </c>
      <c r="K30" s="64"/>
      <c r="L30" s="65"/>
      <c r="M30" s="65"/>
      <c r="N30" s="65"/>
      <c r="O30" s="5"/>
      <c r="P30" s="5"/>
      <c r="R30" s="40" t="s">
        <v>75</v>
      </c>
      <c r="S30" s="13"/>
      <c r="T30" s="3"/>
      <c r="U30" s="3"/>
      <c r="V30" s="3"/>
      <c r="W30" s="5"/>
      <c r="AA30" s="40" t="s">
        <v>75</v>
      </c>
      <c r="AB30" s="13"/>
      <c r="AC30" s="3"/>
      <c r="AD30" s="3"/>
      <c r="AE30" s="3"/>
      <c r="AF30" s="5"/>
    </row>
    <row r="31" spans="1:32" ht="12" customHeight="1">
      <c r="A31" s="5"/>
      <c r="G31" s="5"/>
      <c r="I31" s="5"/>
      <c r="J31" s="63"/>
      <c r="K31" s="64"/>
      <c r="L31" s="65"/>
      <c r="M31" s="65"/>
      <c r="N31" s="65"/>
      <c r="O31" s="5"/>
      <c r="P31" s="5"/>
      <c r="R31" s="40" t="s">
        <v>86</v>
      </c>
      <c r="S31" s="13"/>
      <c r="T31" s="3"/>
      <c r="U31" s="3"/>
      <c r="V31" s="3"/>
      <c r="W31" s="5"/>
      <c r="AA31" s="40" t="s">
        <v>91</v>
      </c>
      <c r="AB31" s="13"/>
      <c r="AC31" s="3"/>
      <c r="AD31" s="3"/>
      <c r="AE31" s="3"/>
      <c r="AF31" s="5"/>
    </row>
    <row r="32" spans="1:32" ht="12" customHeight="1">
      <c r="A32" s="5"/>
      <c r="G32" s="5"/>
      <c r="I32" s="5"/>
      <c r="J32" s="63"/>
      <c r="K32" s="64"/>
      <c r="L32" s="65"/>
      <c r="M32" s="65"/>
      <c r="N32" s="65"/>
      <c r="O32" s="5"/>
      <c r="P32" s="5"/>
      <c r="R32" s="40" t="s">
        <v>87</v>
      </c>
      <c r="S32" s="13"/>
      <c r="T32" s="3"/>
      <c r="U32" s="3"/>
      <c r="V32" s="3"/>
      <c r="W32" s="5"/>
      <c r="AA32" s="40" t="s">
        <v>87</v>
      </c>
      <c r="AB32" s="13"/>
      <c r="AC32" s="3"/>
      <c r="AD32" s="3"/>
      <c r="AE32" s="3"/>
      <c r="AF32" s="5"/>
    </row>
    <row r="33" spans="1:32" ht="12" customHeight="1">
      <c r="A33" s="5"/>
      <c r="G33" s="5"/>
      <c r="I33" s="5"/>
      <c r="K33" s="67"/>
      <c r="O33" s="5"/>
      <c r="P33" s="5"/>
      <c r="R33" s="41" t="s">
        <v>43</v>
      </c>
      <c r="S33" s="13"/>
      <c r="T33" s="3"/>
      <c r="U33" s="3"/>
      <c r="V33" s="3"/>
      <c r="W33" s="5"/>
      <c r="AA33" s="41" t="s">
        <v>43</v>
      </c>
      <c r="AB33" s="13"/>
      <c r="AC33" s="3"/>
      <c r="AD33" s="3"/>
      <c r="AE33" s="3"/>
      <c r="AF33" s="5"/>
    </row>
    <row r="34" spans="1:32" ht="12" customHeight="1">
      <c r="A34" s="5"/>
      <c r="G34" s="5"/>
      <c r="I34" s="5"/>
      <c r="O34" s="5"/>
      <c r="P34" s="5"/>
      <c r="R34" s="41" t="s">
        <v>45</v>
      </c>
      <c r="S34" s="13"/>
      <c r="T34" s="3"/>
      <c r="U34" s="3"/>
      <c r="V34" s="3"/>
      <c r="W34" s="5"/>
      <c r="AA34" s="41" t="s">
        <v>45</v>
      </c>
      <c r="AB34" s="13"/>
      <c r="AC34" s="3"/>
      <c r="AD34" s="3"/>
      <c r="AE34" s="3"/>
      <c r="AF34" s="5"/>
    </row>
    <row r="35" spans="1:32" ht="12" customHeight="1">
      <c r="A35" s="5"/>
      <c r="G35" s="5"/>
      <c r="I35" s="5"/>
      <c r="O35" s="5"/>
      <c r="P35" s="5"/>
      <c r="R35" s="33"/>
      <c r="S35" s="13"/>
      <c r="T35" s="33"/>
      <c r="U35" s="33"/>
      <c r="V35" s="33"/>
      <c r="W35" s="5"/>
      <c r="AB35" s="13"/>
      <c r="AC35" s="33"/>
      <c r="AD35" s="33"/>
      <c r="AE35" s="33"/>
      <c r="AF35" s="5"/>
    </row>
    <row r="36" spans="1:32" ht="12" customHeight="1">
      <c r="A36" s="5"/>
      <c r="R36" s="34"/>
      <c r="S36" s="13"/>
      <c r="T36" s="34"/>
      <c r="U36" s="34"/>
      <c r="V36" s="34"/>
      <c r="W36" s="5"/>
      <c r="AA36" s="33"/>
      <c r="AB36" s="13"/>
      <c r="AC36" s="33"/>
      <c r="AD36" s="33"/>
      <c r="AE36" s="33"/>
      <c r="AF36" s="5"/>
    </row>
    <row r="37" spans="18:31" ht="12" customHeight="1">
      <c r="R37" s="34"/>
      <c r="S37" s="34"/>
      <c r="T37" s="34"/>
      <c r="U37" s="34"/>
      <c r="V37" s="34"/>
      <c r="AA37" s="34"/>
      <c r="AB37" s="13"/>
      <c r="AC37" s="34"/>
      <c r="AD37" s="34"/>
      <c r="AE37" s="34"/>
    </row>
    <row r="38" spans="18:31" ht="15">
      <c r="R38" s="34"/>
      <c r="S38" s="34"/>
      <c r="T38" s="34"/>
      <c r="U38" s="34"/>
      <c r="V38" s="34"/>
      <c r="AA38" s="34"/>
      <c r="AB38" s="34"/>
      <c r="AC38" s="34"/>
      <c r="AD38" s="34"/>
      <c r="AE38" s="34"/>
    </row>
    <row r="39" spans="11:31" ht="15">
      <c r="K39" s="46"/>
      <c r="L39" s="46"/>
      <c r="M39" s="46"/>
      <c r="R39" s="34"/>
      <c r="S39" s="34"/>
      <c r="T39" s="34"/>
      <c r="U39" s="34"/>
      <c r="V39" s="34"/>
      <c r="AA39" s="34"/>
      <c r="AB39" s="34"/>
      <c r="AC39" s="34"/>
      <c r="AD39" s="34"/>
      <c r="AE39" s="34"/>
    </row>
    <row r="40" spans="11:31" ht="15">
      <c r="K40" s="47"/>
      <c r="L40" s="48"/>
      <c r="M40" s="48"/>
      <c r="R40" s="34"/>
      <c r="S40" s="34"/>
      <c r="T40" s="34"/>
      <c r="U40" s="34"/>
      <c r="V40" s="34"/>
      <c r="AA40" s="34"/>
      <c r="AB40" s="34"/>
      <c r="AC40" s="34"/>
      <c r="AD40" s="34"/>
      <c r="AE40" s="34"/>
    </row>
    <row r="41" spans="11:31" ht="15">
      <c r="K41" s="47"/>
      <c r="L41" s="48"/>
      <c r="M41" s="48"/>
      <c r="AA41" s="34"/>
      <c r="AB41" s="34"/>
      <c r="AC41" s="34"/>
      <c r="AD41" s="34"/>
      <c r="AE41" s="34"/>
    </row>
    <row r="42" spans="11:13" ht="15">
      <c r="K42" s="47"/>
      <c r="L42" s="48"/>
      <c r="M42" s="48"/>
    </row>
    <row r="43" spans="11:13" ht="15">
      <c r="K43" s="47"/>
      <c r="L43" s="48"/>
      <c r="M43" s="48"/>
    </row>
    <row r="44" spans="11:13" ht="15">
      <c r="K44" s="47"/>
      <c r="L44" s="48"/>
      <c r="M44" s="48"/>
    </row>
    <row r="45" spans="11:13" ht="15">
      <c r="K45" s="47"/>
      <c r="L45" s="48"/>
      <c r="M45" s="48"/>
    </row>
    <row r="46" spans="11:13" ht="15">
      <c r="K46" s="47"/>
      <c r="L46" s="48"/>
      <c r="M46" s="48"/>
    </row>
    <row r="47" spans="11:13" ht="15">
      <c r="K47" s="47"/>
      <c r="L47" s="48"/>
      <c r="M47" s="48"/>
    </row>
    <row r="48" spans="11:13" ht="15">
      <c r="K48" s="47"/>
      <c r="L48" s="48"/>
      <c r="M48" s="48"/>
    </row>
    <row r="49" spans="11:13" ht="15">
      <c r="K49" s="47"/>
      <c r="L49" s="48"/>
      <c r="M49" s="48"/>
    </row>
    <row r="50" spans="11:13" ht="15">
      <c r="K50" s="47"/>
      <c r="L50" s="48"/>
      <c r="M50" s="48"/>
    </row>
    <row r="51" spans="11:13" ht="15">
      <c r="K51" s="47"/>
      <c r="L51" s="48"/>
      <c r="M51" s="48"/>
    </row>
    <row r="52" spans="11:13" ht="15">
      <c r="K52" s="47"/>
      <c r="L52" s="48"/>
      <c r="M52" s="48"/>
    </row>
    <row r="53" spans="11:13" ht="15">
      <c r="K53" s="47"/>
      <c r="L53" s="48"/>
      <c r="M53" s="48"/>
    </row>
    <row r="54" spans="11:13" ht="15">
      <c r="K54" s="47"/>
      <c r="L54" s="48"/>
      <c r="M54" s="48"/>
    </row>
    <row r="55" spans="11:13" ht="15">
      <c r="K55" s="47"/>
      <c r="L55" s="48"/>
      <c r="M55" s="48"/>
    </row>
    <row r="56" spans="11:13" ht="15">
      <c r="K56" s="47"/>
      <c r="L56" s="48"/>
      <c r="M56" s="48"/>
    </row>
  </sheetData>
  <sheetProtection/>
  <mergeCells count="8">
    <mergeCell ref="AA5:AB7"/>
    <mergeCell ref="AC5:AE5"/>
    <mergeCell ref="B5:C7"/>
    <mergeCell ref="D5:F5"/>
    <mergeCell ref="J5:K7"/>
    <mergeCell ref="L5:N5"/>
    <mergeCell ref="R5:S7"/>
    <mergeCell ref="T5:V5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portrait" paperSize="9" r:id="rId1"/>
  <headerFooter>
    <oddFooter>&amp;CV-5-4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W53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5" customWidth="1"/>
    <col min="11" max="11" width="28.8515625" style="5" customWidth="1"/>
    <col min="12" max="14" width="11.7109375" style="5" customWidth="1"/>
    <col min="15" max="15" width="2.7109375" style="1" customWidth="1"/>
    <col min="16" max="16" width="15.00390625" style="1" customWidth="1"/>
    <col min="17" max="17" width="1.1484375" style="1" customWidth="1"/>
    <col min="18" max="18" width="9.57421875" style="1" customWidth="1"/>
    <col min="19" max="19" width="39.00390625" style="1" customWidth="1"/>
    <col min="20" max="20" width="14.421875" style="1" customWidth="1"/>
    <col min="21" max="21" width="13.421875" style="1" customWidth="1"/>
    <col min="22" max="22" width="12.7109375" style="1" customWidth="1"/>
    <col min="23" max="23" width="15.140625" style="1" customWidth="1"/>
    <col min="24" max="24" width="10.421875" style="1" customWidth="1"/>
    <col min="25" max="16384" width="9.140625" style="1" customWidth="1"/>
  </cols>
  <sheetData>
    <row r="1" spans="1:23" ht="8.25" customHeight="1">
      <c r="A1" s="5"/>
      <c r="B1" s="5"/>
      <c r="C1" s="5"/>
      <c r="D1" s="5"/>
      <c r="E1" s="5"/>
      <c r="F1" s="5"/>
      <c r="G1" s="5"/>
      <c r="I1" s="5"/>
      <c r="O1" s="5"/>
      <c r="P1" s="5"/>
      <c r="R1" s="5"/>
      <c r="S1" s="5"/>
      <c r="T1" s="5"/>
      <c r="U1" s="5"/>
      <c r="V1" s="5"/>
      <c r="W1" s="5"/>
    </row>
    <row r="2" spans="1:23" ht="15" customHeight="1">
      <c r="A2" s="5"/>
      <c r="B2" s="5" t="s">
        <v>105</v>
      </c>
      <c r="C2" s="6"/>
      <c r="D2" s="6"/>
      <c r="E2" s="6"/>
      <c r="F2" s="6"/>
      <c r="G2" s="5"/>
      <c r="I2" s="5"/>
      <c r="J2" s="6" t="s">
        <v>106</v>
      </c>
      <c r="K2" s="6"/>
      <c r="L2" s="6"/>
      <c r="M2" s="6"/>
      <c r="N2" s="6"/>
      <c r="O2" s="5"/>
      <c r="P2" s="5"/>
      <c r="R2" s="6" t="s">
        <v>107</v>
      </c>
      <c r="S2" s="6"/>
      <c r="T2" s="6"/>
      <c r="U2" s="6"/>
      <c r="V2" s="6"/>
      <c r="W2" s="5"/>
    </row>
    <row r="3" spans="1:23" ht="15" customHeight="1">
      <c r="A3" s="5"/>
      <c r="B3" s="5" t="s">
        <v>42</v>
      </c>
      <c r="C3" s="6"/>
      <c r="D3" s="6"/>
      <c r="E3" s="6"/>
      <c r="F3" s="6"/>
      <c r="G3" s="5"/>
      <c r="I3" s="5"/>
      <c r="J3" s="6" t="s">
        <v>114</v>
      </c>
      <c r="K3" s="6"/>
      <c r="L3" s="6"/>
      <c r="M3" s="6"/>
      <c r="N3" s="6"/>
      <c r="O3" s="5"/>
      <c r="P3" s="5"/>
      <c r="R3" s="6" t="s">
        <v>111</v>
      </c>
      <c r="S3" s="6"/>
      <c r="T3" s="6"/>
      <c r="U3" s="6"/>
      <c r="V3" s="6"/>
      <c r="W3" s="5"/>
    </row>
    <row r="4" spans="1:23" ht="15" customHeight="1">
      <c r="A4" s="5"/>
      <c r="B4" s="5"/>
      <c r="C4" s="6"/>
      <c r="D4" s="6"/>
      <c r="E4" s="6"/>
      <c r="F4" s="6"/>
      <c r="G4" s="5"/>
      <c r="I4" s="5"/>
      <c r="J4" s="6"/>
      <c r="K4" s="6"/>
      <c r="L4" s="6"/>
      <c r="M4" s="6"/>
      <c r="N4" s="68" t="s">
        <v>94</v>
      </c>
      <c r="O4" s="5"/>
      <c r="P4" s="5"/>
      <c r="R4" s="5"/>
      <c r="S4" s="6"/>
      <c r="T4" s="6"/>
      <c r="U4" s="6"/>
      <c r="V4" s="6"/>
      <c r="W4" s="5"/>
    </row>
    <row r="5" spans="1:23" ht="15" customHeight="1">
      <c r="A5" s="5"/>
      <c r="B5" s="78" t="s">
        <v>40</v>
      </c>
      <c r="C5" s="79"/>
      <c r="D5" s="75" t="s">
        <v>50</v>
      </c>
      <c r="E5" s="76"/>
      <c r="F5" s="77"/>
      <c r="G5" s="5"/>
      <c r="I5" s="5"/>
      <c r="J5" s="78" t="s">
        <v>49</v>
      </c>
      <c r="K5" s="79"/>
      <c r="L5" s="75" t="s">
        <v>50</v>
      </c>
      <c r="M5" s="76"/>
      <c r="N5" s="77"/>
      <c r="O5" s="5"/>
      <c r="P5" s="5"/>
      <c r="R5" s="78" t="s">
        <v>49</v>
      </c>
      <c r="S5" s="79"/>
      <c r="T5" s="75" t="s">
        <v>50</v>
      </c>
      <c r="U5" s="76"/>
      <c r="V5" s="77"/>
      <c r="W5" s="5"/>
    </row>
    <row r="6" spans="1:23" ht="29.25" customHeight="1">
      <c r="A6" s="5"/>
      <c r="B6" s="80"/>
      <c r="C6" s="81"/>
      <c r="D6" s="10" t="s">
        <v>51</v>
      </c>
      <c r="E6" s="8" t="s">
        <v>0</v>
      </c>
      <c r="F6" s="9" t="s">
        <v>1</v>
      </c>
      <c r="G6" s="5"/>
      <c r="I6" s="5"/>
      <c r="J6" s="82"/>
      <c r="K6" s="83"/>
      <c r="L6" s="36" t="s">
        <v>78</v>
      </c>
      <c r="M6" s="37" t="s">
        <v>0</v>
      </c>
      <c r="N6" s="38" t="s">
        <v>1</v>
      </c>
      <c r="O6" s="5"/>
      <c r="P6" s="5"/>
      <c r="R6" s="80"/>
      <c r="S6" s="81"/>
      <c r="T6" s="10" t="s">
        <v>51</v>
      </c>
      <c r="U6" s="8" t="s">
        <v>0</v>
      </c>
      <c r="V6" s="9" t="s">
        <v>1</v>
      </c>
      <c r="W6" s="5"/>
    </row>
    <row r="7" spans="1:23" ht="15" customHeight="1">
      <c r="A7" s="5"/>
      <c r="B7" s="82"/>
      <c r="C7" s="83"/>
      <c r="D7" s="11"/>
      <c r="E7" s="14" t="s">
        <v>52</v>
      </c>
      <c r="F7" s="15"/>
      <c r="G7" s="5"/>
      <c r="I7" s="5"/>
      <c r="J7" s="39"/>
      <c r="K7" s="52"/>
      <c r="L7" s="28"/>
      <c r="M7" s="29"/>
      <c r="N7" s="30"/>
      <c r="O7" s="5"/>
      <c r="P7" s="5"/>
      <c r="R7" s="82"/>
      <c r="S7" s="83"/>
      <c r="T7" s="11"/>
      <c r="U7" s="14" t="s">
        <v>79</v>
      </c>
      <c r="V7" s="15"/>
      <c r="W7" s="5"/>
    </row>
    <row r="8" spans="1:23" ht="6.75" customHeight="1">
      <c r="A8" s="5"/>
      <c r="B8" s="20"/>
      <c r="C8" s="17"/>
      <c r="D8" s="16"/>
      <c r="E8" s="3"/>
      <c r="F8" s="24"/>
      <c r="G8" s="5"/>
      <c r="I8" s="5"/>
      <c r="J8" s="53"/>
      <c r="K8" s="54"/>
      <c r="L8" s="31"/>
      <c r="M8" s="31"/>
      <c r="N8" s="32"/>
      <c r="O8" s="5"/>
      <c r="P8" s="5"/>
      <c r="R8" s="39"/>
      <c r="S8" s="52"/>
      <c r="T8" s="16"/>
      <c r="U8" s="3"/>
      <c r="V8" s="24"/>
      <c r="W8" s="5"/>
    </row>
    <row r="9" spans="1:23" ht="15">
      <c r="A9" s="5"/>
      <c r="B9" s="21" t="s">
        <v>22</v>
      </c>
      <c r="C9" s="18"/>
      <c r="D9" s="16">
        <f>SUM(D11:D27)</f>
        <v>10691411435.169525</v>
      </c>
      <c r="E9" s="3">
        <f>SUM(E11:E27)</f>
        <v>6685612514.838011</v>
      </c>
      <c r="F9" s="24">
        <f>SUM(F11:F27)</f>
        <v>4005798920.3315177</v>
      </c>
      <c r="G9" s="5"/>
      <c r="I9" s="5"/>
      <c r="J9" s="53" t="s">
        <v>54</v>
      </c>
      <c r="K9" s="54"/>
      <c r="L9" s="31">
        <f>M9+N9</f>
        <v>1468773.0000000037</v>
      </c>
      <c r="M9" s="31">
        <f>SUM(M11:M27)</f>
        <v>818911</v>
      </c>
      <c r="N9" s="32">
        <f>SUM(N11:N27)</f>
        <v>649862.0000000038</v>
      </c>
      <c r="O9" s="5"/>
      <c r="P9" s="5"/>
      <c r="R9" s="53" t="s">
        <v>54</v>
      </c>
      <c r="S9" s="64"/>
      <c r="T9" s="16">
        <f>D9/L9</f>
        <v>7279.144861166088</v>
      </c>
      <c r="U9" s="3">
        <f>E9/M9</f>
        <v>8164.028221428227</v>
      </c>
      <c r="V9" s="24">
        <f>F9/N9</f>
        <v>6164.076250544722</v>
      </c>
      <c r="W9" s="5"/>
    </row>
    <row r="10" spans="1:23" ht="6" customHeight="1">
      <c r="A10" s="5"/>
      <c r="B10" s="21"/>
      <c r="C10" s="18"/>
      <c r="D10" s="16"/>
      <c r="E10" s="3"/>
      <c r="F10" s="24"/>
      <c r="G10" s="5"/>
      <c r="I10" s="5"/>
      <c r="J10" s="53"/>
      <c r="K10" s="54"/>
      <c r="L10" s="31"/>
      <c r="M10" s="31"/>
      <c r="N10" s="32"/>
      <c r="O10" s="5"/>
      <c r="P10" s="5"/>
      <c r="R10" s="53"/>
      <c r="S10" s="54"/>
      <c r="T10" s="16"/>
      <c r="U10" s="3"/>
      <c r="V10" s="24"/>
      <c r="W10" s="5"/>
    </row>
    <row r="11" spans="1:23" ht="21.75" customHeight="1">
      <c r="A11" s="5"/>
      <c r="B11" s="21" t="s">
        <v>23</v>
      </c>
      <c r="C11" s="18" t="s">
        <v>5</v>
      </c>
      <c r="D11" s="16">
        <f>E11+F11</f>
        <v>43254592.57</v>
      </c>
      <c r="E11" s="3">
        <v>40402917.46</v>
      </c>
      <c r="F11" s="24">
        <v>2851675.11</v>
      </c>
      <c r="G11" s="5"/>
      <c r="I11" s="5"/>
      <c r="J11" s="53" t="s">
        <v>23</v>
      </c>
      <c r="K11" s="54" t="s">
        <v>55</v>
      </c>
      <c r="L11" s="65">
        <f aca="true" t="shared" si="0" ref="L11:L27">M11+N11</f>
        <v>1527.0000000000005</v>
      </c>
      <c r="M11" s="65">
        <v>1045.0000000000005</v>
      </c>
      <c r="N11" s="73">
        <v>481.99999999999994</v>
      </c>
      <c r="O11" s="5"/>
      <c r="P11" s="5"/>
      <c r="R11" s="53" t="s">
        <v>23</v>
      </c>
      <c r="S11" s="54" t="s">
        <v>55</v>
      </c>
      <c r="T11" s="16">
        <f>D11/L11</f>
        <v>28326.51772757039</v>
      </c>
      <c r="U11" s="3">
        <f aca="true" t="shared" si="1" ref="T11:V27">E11/M11</f>
        <v>38663.078909090895</v>
      </c>
      <c r="V11" s="24">
        <f t="shared" si="1"/>
        <v>5916.338402489627</v>
      </c>
      <c r="W11" s="5"/>
    </row>
    <row r="12" spans="1:23" ht="20.25" customHeight="1">
      <c r="A12" s="5"/>
      <c r="B12" s="21" t="s">
        <v>24</v>
      </c>
      <c r="C12" s="18" t="s">
        <v>6</v>
      </c>
      <c r="D12" s="16">
        <f>E12+F12</f>
        <v>2675602004.496493</v>
      </c>
      <c r="E12" s="3">
        <v>1987895039.642992</v>
      </c>
      <c r="F12" s="24">
        <v>687706964.853501</v>
      </c>
      <c r="G12" s="5"/>
      <c r="I12" s="5"/>
      <c r="J12" s="53" t="s">
        <v>24</v>
      </c>
      <c r="K12" s="54" t="s">
        <v>56</v>
      </c>
      <c r="L12" s="65">
        <f t="shared" si="0"/>
        <v>443020.00000000076</v>
      </c>
      <c r="M12" s="65">
        <v>312660.00000000093</v>
      </c>
      <c r="N12" s="73">
        <v>130359.99999999983</v>
      </c>
      <c r="O12" s="5"/>
      <c r="P12" s="5"/>
      <c r="R12" s="53" t="s">
        <v>24</v>
      </c>
      <c r="S12" s="54" t="s">
        <v>56</v>
      </c>
      <c r="T12" s="16">
        <f t="shared" si="1"/>
        <v>6039.460982566224</v>
      </c>
      <c r="U12" s="3">
        <f t="shared" si="1"/>
        <v>6358.0088263384705</v>
      </c>
      <c r="V12" s="24">
        <f t="shared" si="1"/>
        <v>5275.444652144077</v>
      </c>
      <c r="W12" s="5"/>
    </row>
    <row r="13" spans="1:23" ht="37.5" customHeight="1">
      <c r="A13" s="5"/>
      <c r="B13" s="21" t="s">
        <v>25</v>
      </c>
      <c r="C13" s="18" t="s">
        <v>7</v>
      </c>
      <c r="D13" s="16">
        <f>E13+F13</f>
        <v>478703296.01700044</v>
      </c>
      <c r="E13" s="3">
        <v>113449615.03700039</v>
      </c>
      <c r="F13" s="24">
        <v>365253680.98</v>
      </c>
      <c r="G13" s="5"/>
      <c r="I13" s="5"/>
      <c r="J13" s="53" t="s">
        <v>25</v>
      </c>
      <c r="K13" s="54" t="s">
        <v>57</v>
      </c>
      <c r="L13" s="65">
        <f t="shared" si="0"/>
        <v>13559.999999999996</v>
      </c>
      <c r="M13" s="65">
        <v>8801.000000000004</v>
      </c>
      <c r="N13" s="73">
        <v>4758.999999999994</v>
      </c>
      <c r="O13" s="5"/>
      <c r="P13" s="5"/>
      <c r="R13" s="53" t="s">
        <v>25</v>
      </c>
      <c r="S13" s="54" t="s">
        <v>57</v>
      </c>
      <c r="T13" s="16">
        <f t="shared" si="1"/>
        <v>35302.60295110624</v>
      </c>
      <c r="U13" s="3">
        <f t="shared" si="1"/>
        <v>12890.536875014242</v>
      </c>
      <c r="V13" s="24">
        <f t="shared" si="1"/>
        <v>76750.09056104234</v>
      </c>
      <c r="W13" s="5"/>
    </row>
    <row r="14" spans="1:23" ht="43.5" customHeight="1">
      <c r="A14" s="5"/>
      <c r="B14" s="21" t="s">
        <v>26</v>
      </c>
      <c r="C14" s="18" t="s">
        <v>8</v>
      </c>
      <c r="D14" s="16">
        <f aca="true" t="shared" si="2" ref="D14:D27">E14+F14</f>
        <v>38116109.375</v>
      </c>
      <c r="E14" s="3">
        <v>36844793.365</v>
      </c>
      <c r="F14" s="24">
        <v>1271316.01</v>
      </c>
      <c r="G14" s="5"/>
      <c r="I14" s="5"/>
      <c r="J14" s="53" t="s">
        <v>26</v>
      </c>
      <c r="K14" s="54" t="s">
        <v>58</v>
      </c>
      <c r="L14" s="65">
        <f t="shared" si="0"/>
        <v>4247.999999999999</v>
      </c>
      <c r="M14" s="65">
        <v>3953.999999999999</v>
      </c>
      <c r="N14" s="73">
        <v>293.9999999999999</v>
      </c>
      <c r="O14" s="5"/>
      <c r="P14" s="5"/>
      <c r="R14" s="53" t="s">
        <v>26</v>
      </c>
      <c r="S14" s="54" t="s">
        <v>58</v>
      </c>
      <c r="T14" s="16">
        <f t="shared" si="1"/>
        <v>8972.718779425613</v>
      </c>
      <c r="U14" s="3">
        <f t="shared" si="1"/>
        <v>9318.359475214975</v>
      </c>
      <c r="V14" s="24">
        <f t="shared" si="1"/>
        <v>4324.20411564626</v>
      </c>
      <c r="W14" s="5"/>
    </row>
    <row r="15" spans="1:23" ht="16.5" customHeight="1">
      <c r="A15" s="5"/>
      <c r="B15" s="21" t="s">
        <v>27</v>
      </c>
      <c r="C15" s="18" t="s">
        <v>9</v>
      </c>
      <c r="D15" s="16">
        <f t="shared" si="2"/>
        <v>65767617.36</v>
      </c>
      <c r="E15" s="3">
        <v>58969005.05</v>
      </c>
      <c r="F15" s="24">
        <v>6798612.309999999</v>
      </c>
      <c r="G15" s="5"/>
      <c r="I15" s="5"/>
      <c r="J15" s="53" t="s">
        <v>27</v>
      </c>
      <c r="K15" s="54" t="s">
        <v>59</v>
      </c>
      <c r="L15" s="65">
        <f t="shared" si="0"/>
        <v>1885.9999999999995</v>
      </c>
      <c r="M15" s="65">
        <v>1332.9999999999998</v>
      </c>
      <c r="N15" s="73">
        <v>552.9999999999999</v>
      </c>
      <c r="O15" s="5"/>
      <c r="P15" s="5"/>
      <c r="R15" s="53" t="s">
        <v>27</v>
      </c>
      <c r="S15" s="54" t="s">
        <v>59</v>
      </c>
      <c r="T15" s="16">
        <f t="shared" si="1"/>
        <v>34871.48322375398</v>
      </c>
      <c r="U15" s="3">
        <f t="shared" si="1"/>
        <v>44237.81324081021</v>
      </c>
      <c r="V15" s="24">
        <f t="shared" si="1"/>
        <v>12294.054810126583</v>
      </c>
      <c r="W15" s="5"/>
    </row>
    <row r="16" spans="1:23" ht="41.25" customHeight="1">
      <c r="A16" s="5"/>
      <c r="B16" s="21" t="s">
        <v>28</v>
      </c>
      <c r="C16" s="18" t="s">
        <v>10</v>
      </c>
      <c r="D16" s="16">
        <f>E16+F16</f>
        <v>4228420631.7640343</v>
      </c>
      <c r="E16" s="3">
        <v>2052741942.7210171</v>
      </c>
      <c r="F16" s="24">
        <v>2175678689.043017</v>
      </c>
      <c r="G16" s="5"/>
      <c r="I16" s="5"/>
      <c r="J16" s="53" t="s">
        <v>28</v>
      </c>
      <c r="K16" s="54" t="s">
        <v>60</v>
      </c>
      <c r="L16" s="65">
        <f t="shared" si="0"/>
        <v>506802.0000000025</v>
      </c>
      <c r="M16" s="65">
        <v>168062.99999999895</v>
      </c>
      <c r="N16" s="73">
        <v>338739.00000000355</v>
      </c>
      <c r="O16" s="5"/>
      <c r="P16" s="5"/>
      <c r="R16" s="53" t="s">
        <v>28</v>
      </c>
      <c r="S16" s="54" t="s">
        <v>60</v>
      </c>
      <c r="T16" s="16">
        <f t="shared" si="1"/>
        <v>8343.338486754223</v>
      </c>
      <c r="U16" s="3">
        <f t="shared" si="1"/>
        <v>12214.121744351998</v>
      </c>
      <c r="V16" s="24">
        <f t="shared" si="1"/>
        <v>6422.876282456387</v>
      </c>
      <c r="W16" s="5"/>
    </row>
    <row r="17" spans="1:23" ht="20.25" customHeight="1">
      <c r="A17" s="5"/>
      <c r="B17" s="21" t="s">
        <v>29</v>
      </c>
      <c r="C17" s="18" t="s">
        <v>11</v>
      </c>
      <c r="D17" s="16">
        <f>E17+F17</f>
        <v>170430738.57999986</v>
      </c>
      <c r="E17" s="3">
        <v>156906463.24999985</v>
      </c>
      <c r="F17" s="24">
        <v>13524275.33</v>
      </c>
      <c r="G17" s="5"/>
      <c r="I17" s="5"/>
      <c r="J17" s="53" t="s">
        <v>29</v>
      </c>
      <c r="K17" s="54" t="s">
        <v>61</v>
      </c>
      <c r="L17" s="65">
        <f t="shared" si="0"/>
        <v>9062.000000000007</v>
      </c>
      <c r="M17" s="65">
        <v>7710.000000000006</v>
      </c>
      <c r="N17" s="73">
        <v>1352</v>
      </c>
      <c r="O17" s="5"/>
      <c r="P17" s="5"/>
      <c r="R17" s="53" t="s">
        <v>29</v>
      </c>
      <c r="S17" s="54" t="s">
        <v>61</v>
      </c>
      <c r="T17" s="16">
        <f t="shared" si="1"/>
        <v>18807.188101964217</v>
      </c>
      <c r="U17" s="3">
        <f t="shared" si="1"/>
        <v>20351.032846951974</v>
      </c>
      <c r="V17" s="24">
        <f t="shared" si="1"/>
        <v>10003.16222633136</v>
      </c>
      <c r="W17" s="5"/>
    </row>
    <row r="18" spans="1:23" ht="33" customHeight="1">
      <c r="A18" s="5"/>
      <c r="B18" s="21" t="s">
        <v>30</v>
      </c>
      <c r="C18" s="18" t="s">
        <v>12</v>
      </c>
      <c r="D18" s="16">
        <f t="shared" si="2"/>
        <v>631593403.0099999</v>
      </c>
      <c r="E18" s="3">
        <v>312703348.3199999</v>
      </c>
      <c r="F18" s="24">
        <v>318890054.69</v>
      </c>
      <c r="G18" s="5"/>
      <c r="I18" s="5"/>
      <c r="J18" s="53" t="s">
        <v>30</v>
      </c>
      <c r="K18" s="54" t="s">
        <v>62</v>
      </c>
      <c r="L18" s="65">
        <f t="shared" si="0"/>
        <v>169971.0000000005</v>
      </c>
      <c r="M18" s="65">
        <v>70489.00000000003</v>
      </c>
      <c r="N18" s="73">
        <v>99482.00000000047</v>
      </c>
      <c r="O18" s="5"/>
      <c r="P18" s="5"/>
      <c r="R18" s="53" t="s">
        <v>30</v>
      </c>
      <c r="S18" s="54" t="s">
        <v>62</v>
      </c>
      <c r="T18" s="16">
        <f t="shared" si="1"/>
        <v>3715.88919880449</v>
      </c>
      <c r="U18" s="3">
        <f t="shared" si="1"/>
        <v>4436.200659961125</v>
      </c>
      <c r="V18" s="24">
        <f t="shared" si="1"/>
        <v>3205.505063126983</v>
      </c>
      <c r="W18" s="5"/>
    </row>
    <row r="19" spans="1:23" ht="21.75" customHeight="1">
      <c r="A19" s="5"/>
      <c r="B19" s="21" t="s">
        <v>31</v>
      </c>
      <c r="C19" s="18" t="s">
        <v>13</v>
      </c>
      <c r="D19" s="16">
        <f t="shared" si="2"/>
        <v>582735418.3300002</v>
      </c>
      <c r="E19" s="3">
        <v>561425005.7600001</v>
      </c>
      <c r="F19" s="24">
        <v>21310412.570000008</v>
      </c>
      <c r="G19" s="5"/>
      <c r="I19" s="5"/>
      <c r="J19" s="53" t="s">
        <v>31</v>
      </c>
      <c r="K19" s="54" t="s">
        <v>63</v>
      </c>
      <c r="L19" s="65">
        <f t="shared" si="0"/>
        <v>12559.999999999982</v>
      </c>
      <c r="M19" s="65">
        <v>10613.999999999984</v>
      </c>
      <c r="N19" s="73">
        <v>1945.9999999999982</v>
      </c>
      <c r="O19" s="5"/>
      <c r="P19" s="5"/>
      <c r="R19" s="53" t="s">
        <v>31</v>
      </c>
      <c r="S19" s="54" t="s">
        <v>63</v>
      </c>
      <c r="T19" s="16">
        <f t="shared" si="1"/>
        <v>46396.13203264339</v>
      </c>
      <c r="U19" s="3">
        <f t="shared" si="1"/>
        <v>52894.76217825522</v>
      </c>
      <c r="V19" s="24">
        <f t="shared" si="1"/>
        <v>10950.880046248729</v>
      </c>
      <c r="W19" s="5"/>
    </row>
    <row r="20" spans="1:23" ht="24" customHeight="1">
      <c r="A20" s="5"/>
      <c r="B20" s="21" t="s">
        <v>32</v>
      </c>
      <c r="C20" s="18" t="s">
        <v>14</v>
      </c>
      <c r="D20" s="16">
        <f t="shared" si="2"/>
        <v>736840328.8499998</v>
      </c>
      <c r="E20" s="3">
        <v>495819476.85000014</v>
      </c>
      <c r="F20" s="24">
        <v>241020851.99999967</v>
      </c>
      <c r="G20" s="5"/>
      <c r="I20" s="5"/>
      <c r="J20" s="53" t="s">
        <v>32</v>
      </c>
      <c r="K20" s="54" t="s">
        <v>64</v>
      </c>
      <c r="L20" s="65">
        <f t="shared" si="0"/>
        <v>24764.000000000025</v>
      </c>
      <c r="M20" s="65">
        <v>18986.000000000022</v>
      </c>
      <c r="N20" s="73">
        <v>5778.000000000005</v>
      </c>
      <c r="O20" s="5"/>
      <c r="P20" s="5"/>
      <c r="R20" s="53" t="s">
        <v>32</v>
      </c>
      <c r="S20" s="54" t="s">
        <v>64</v>
      </c>
      <c r="T20" s="16">
        <f t="shared" si="1"/>
        <v>29754.495592392144</v>
      </c>
      <c r="U20" s="3">
        <f t="shared" si="1"/>
        <v>26115.004574423238</v>
      </c>
      <c r="V20" s="24">
        <f t="shared" si="1"/>
        <v>41713.54309449628</v>
      </c>
      <c r="W20" s="5"/>
    </row>
    <row r="21" spans="1:23" ht="24.75" customHeight="1">
      <c r="A21" s="5"/>
      <c r="B21" s="21" t="s">
        <v>33</v>
      </c>
      <c r="C21" s="18" t="s">
        <v>15</v>
      </c>
      <c r="D21" s="16">
        <f t="shared" si="2"/>
        <v>24260142.48</v>
      </c>
      <c r="E21" s="3">
        <v>9989316.1</v>
      </c>
      <c r="F21" s="24">
        <v>14270826.38</v>
      </c>
      <c r="G21" s="5"/>
      <c r="I21" s="5"/>
      <c r="J21" s="53" t="s">
        <v>33</v>
      </c>
      <c r="K21" s="54" t="s">
        <v>65</v>
      </c>
      <c r="L21" s="65">
        <f t="shared" si="0"/>
        <v>791.0000000000001</v>
      </c>
      <c r="M21" s="65">
        <v>486.00000000000006</v>
      </c>
      <c r="N21" s="73">
        <v>305.00000000000006</v>
      </c>
      <c r="O21" s="5"/>
      <c r="P21" s="5"/>
      <c r="R21" s="53" t="s">
        <v>33</v>
      </c>
      <c r="S21" s="54" t="s">
        <v>65</v>
      </c>
      <c r="T21" s="16">
        <f t="shared" si="1"/>
        <v>30670.218053097342</v>
      </c>
      <c r="U21" s="3">
        <f t="shared" si="1"/>
        <v>20554.148353909462</v>
      </c>
      <c r="V21" s="24">
        <f t="shared" si="1"/>
        <v>46789.59468852459</v>
      </c>
      <c r="W21" s="5"/>
    </row>
    <row r="22" spans="1:23" ht="35.25" customHeight="1">
      <c r="A22" s="5"/>
      <c r="B22" s="21" t="s">
        <v>34</v>
      </c>
      <c r="C22" s="18" t="s">
        <v>16</v>
      </c>
      <c r="D22" s="16">
        <f t="shared" si="2"/>
        <v>20849894.14</v>
      </c>
      <c r="E22" s="3">
        <v>15762096.55</v>
      </c>
      <c r="F22" s="24">
        <v>5087797.590000001</v>
      </c>
      <c r="G22" s="5"/>
      <c r="I22" s="5"/>
      <c r="J22" s="53" t="s">
        <v>34</v>
      </c>
      <c r="K22" s="54" t="s">
        <v>66</v>
      </c>
      <c r="L22" s="65">
        <f t="shared" si="0"/>
        <v>4041.9999999999977</v>
      </c>
      <c r="M22" s="65">
        <v>2844.999999999998</v>
      </c>
      <c r="N22" s="73">
        <v>1196.9999999999995</v>
      </c>
      <c r="O22" s="5"/>
      <c r="P22" s="5"/>
      <c r="R22" s="53" t="s">
        <v>34</v>
      </c>
      <c r="S22" s="54" t="s">
        <v>66</v>
      </c>
      <c r="T22" s="16">
        <f t="shared" si="1"/>
        <v>5158.311266699657</v>
      </c>
      <c r="U22" s="3">
        <f t="shared" si="1"/>
        <v>5540.279982425312</v>
      </c>
      <c r="V22" s="24">
        <f t="shared" si="1"/>
        <v>4250.457468671681</v>
      </c>
      <c r="W22" s="5"/>
    </row>
    <row r="23" spans="1:23" ht="39" customHeight="1">
      <c r="A23" s="5"/>
      <c r="B23" s="21" t="s">
        <v>35</v>
      </c>
      <c r="C23" s="18" t="s">
        <v>17</v>
      </c>
      <c r="D23" s="16">
        <f t="shared" si="2"/>
        <v>68176609.50800008</v>
      </c>
      <c r="E23" s="3">
        <v>46150826.87500007</v>
      </c>
      <c r="F23" s="24">
        <v>22025782.633</v>
      </c>
      <c r="G23" s="5"/>
      <c r="I23" s="5"/>
      <c r="J23" s="53" t="s">
        <v>35</v>
      </c>
      <c r="K23" s="54" t="s">
        <v>67</v>
      </c>
      <c r="L23" s="65">
        <f t="shared" si="0"/>
        <v>28127</v>
      </c>
      <c r="M23" s="65">
        <v>20218.999999999993</v>
      </c>
      <c r="N23" s="73">
        <v>7908.0000000000055</v>
      </c>
      <c r="O23" s="5"/>
      <c r="P23" s="5"/>
      <c r="R23" s="53" t="s">
        <v>35</v>
      </c>
      <c r="S23" s="54" t="s">
        <v>67</v>
      </c>
      <c r="T23" s="16">
        <f t="shared" si="1"/>
        <v>2423.8848618053853</v>
      </c>
      <c r="U23" s="3">
        <f t="shared" si="1"/>
        <v>2282.547449181467</v>
      </c>
      <c r="V23" s="24">
        <f t="shared" si="1"/>
        <v>2785.253241401111</v>
      </c>
      <c r="W23" s="5"/>
    </row>
    <row r="24" spans="1:23" ht="27.75" customHeight="1">
      <c r="A24" s="5"/>
      <c r="B24" s="21" t="s">
        <v>36</v>
      </c>
      <c r="C24" s="18" t="s">
        <v>18</v>
      </c>
      <c r="D24" s="16">
        <f t="shared" si="2"/>
        <v>192354315.5140004</v>
      </c>
      <c r="E24" s="3">
        <v>164352783.73000038</v>
      </c>
      <c r="F24" s="24">
        <v>28001531.784</v>
      </c>
      <c r="G24" s="5"/>
      <c r="I24" s="5"/>
      <c r="J24" s="53" t="s">
        <v>36</v>
      </c>
      <c r="K24" s="54" t="s">
        <v>68</v>
      </c>
      <c r="L24" s="65">
        <f t="shared" si="0"/>
        <v>119594.00000000038</v>
      </c>
      <c r="M24" s="65">
        <v>104576.00000000035</v>
      </c>
      <c r="N24" s="73">
        <v>15018.000000000022</v>
      </c>
      <c r="O24" s="5"/>
      <c r="P24" s="5"/>
      <c r="R24" s="53" t="s">
        <v>36</v>
      </c>
      <c r="S24" s="54" t="s">
        <v>68</v>
      </c>
      <c r="T24" s="16">
        <f t="shared" si="1"/>
        <v>1608.3943635466644</v>
      </c>
      <c r="U24" s="3">
        <f t="shared" si="1"/>
        <v>1571.610921530751</v>
      </c>
      <c r="V24" s="24">
        <f t="shared" si="1"/>
        <v>1864.5313479824185</v>
      </c>
      <c r="W24" s="5"/>
    </row>
    <row r="25" spans="1:23" ht="30">
      <c r="A25" s="5"/>
      <c r="B25" s="21" t="s">
        <v>37</v>
      </c>
      <c r="C25" s="18" t="s">
        <v>19</v>
      </c>
      <c r="D25" s="16">
        <f t="shared" si="2"/>
        <v>357149662.7089999</v>
      </c>
      <c r="E25" s="3">
        <v>341497139.0809999</v>
      </c>
      <c r="F25" s="24">
        <v>15652523.627999987</v>
      </c>
      <c r="G25" s="5"/>
      <c r="I25" s="5"/>
      <c r="J25" s="53" t="s">
        <v>37</v>
      </c>
      <c r="K25" s="54" t="s">
        <v>69</v>
      </c>
      <c r="L25" s="65">
        <f t="shared" si="0"/>
        <v>31731.000000000044</v>
      </c>
      <c r="M25" s="65">
        <v>27269.00000000004</v>
      </c>
      <c r="N25" s="73">
        <v>4462.000000000003</v>
      </c>
      <c r="O25" s="5"/>
      <c r="P25" s="5"/>
      <c r="R25" s="53" t="s">
        <v>37</v>
      </c>
      <c r="S25" s="54" t="s">
        <v>69</v>
      </c>
      <c r="T25" s="16">
        <f t="shared" si="1"/>
        <v>11255.543875358462</v>
      </c>
      <c r="U25" s="3">
        <f t="shared" si="1"/>
        <v>12523.273280318288</v>
      </c>
      <c r="V25" s="24">
        <f t="shared" si="1"/>
        <v>3507.961368892868</v>
      </c>
      <c r="W25" s="5"/>
    </row>
    <row r="26" spans="1:23" ht="15" customHeight="1">
      <c r="A26" s="5"/>
      <c r="B26" s="21" t="s">
        <v>38</v>
      </c>
      <c r="C26" s="18" t="s">
        <v>20</v>
      </c>
      <c r="D26" s="16">
        <f t="shared" si="2"/>
        <v>146352752.79999998</v>
      </c>
      <c r="E26" s="3">
        <v>126653468.20999996</v>
      </c>
      <c r="F26" s="24">
        <v>19699284.590000026</v>
      </c>
      <c r="G26" s="5"/>
      <c r="I26" s="5"/>
      <c r="J26" s="53" t="s">
        <v>38</v>
      </c>
      <c r="K26" s="54" t="s">
        <v>70</v>
      </c>
      <c r="L26" s="65">
        <f t="shared" si="0"/>
        <v>32572.999999999993</v>
      </c>
      <c r="M26" s="65">
        <v>26460.999999999993</v>
      </c>
      <c r="N26" s="73">
        <v>6112</v>
      </c>
      <c r="O26" s="5"/>
      <c r="P26" s="5"/>
      <c r="R26" s="53" t="s">
        <v>38</v>
      </c>
      <c r="S26" s="54" t="s">
        <v>70</v>
      </c>
      <c r="T26" s="16">
        <f t="shared" si="1"/>
        <v>4493.069499278544</v>
      </c>
      <c r="U26" s="3">
        <f t="shared" si="1"/>
        <v>4786.420324628699</v>
      </c>
      <c r="V26" s="24">
        <f t="shared" si="1"/>
        <v>3223.050489201575</v>
      </c>
      <c r="W26" s="5"/>
    </row>
    <row r="27" spans="1:23" ht="27" customHeight="1">
      <c r="A27" s="5"/>
      <c r="B27" s="22" t="s">
        <v>39</v>
      </c>
      <c r="C27" s="19" t="s">
        <v>21</v>
      </c>
      <c r="D27" s="12">
        <f t="shared" si="2"/>
        <v>230803917.6659994</v>
      </c>
      <c r="E27" s="4">
        <v>164049276.8359992</v>
      </c>
      <c r="F27" s="25">
        <v>66754640.83000023</v>
      </c>
      <c r="G27" s="5"/>
      <c r="I27" s="5"/>
      <c r="J27" s="55" t="s">
        <v>39</v>
      </c>
      <c r="K27" s="56" t="s">
        <v>71</v>
      </c>
      <c r="L27" s="66">
        <f t="shared" si="0"/>
        <v>64514.999999999854</v>
      </c>
      <c r="M27" s="66">
        <v>33399.99999999981</v>
      </c>
      <c r="N27" s="74">
        <v>31115.00000000004</v>
      </c>
      <c r="O27" s="5"/>
      <c r="P27" s="5"/>
      <c r="R27" s="55" t="s">
        <v>39</v>
      </c>
      <c r="S27" s="56" t="s">
        <v>71</v>
      </c>
      <c r="T27" s="12">
        <f t="shared" si="1"/>
        <v>3577.5233304812823</v>
      </c>
      <c r="U27" s="4">
        <f t="shared" si="1"/>
        <v>4911.654995089824</v>
      </c>
      <c r="V27" s="25">
        <f t="shared" si="1"/>
        <v>2145.4167067330914</v>
      </c>
      <c r="W27" s="5"/>
    </row>
    <row r="28" spans="1:23" ht="10.5" customHeight="1">
      <c r="A28" s="5"/>
      <c r="B28" s="5"/>
      <c r="C28" s="13"/>
      <c r="D28" s="3"/>
      <c r="E28" s="3"/>
      <c r="F28" s="3"/>
      <c r="G28" s="5"/>
      <c r="I28" s="5"/>
      <c r="J28" s="63" t="s">
        <v>43</v>
      </c>
      <c r="K28" s="64"/>
      <c r="L28" s="65"/>
      <c r="M28" s="65"/>
      <c r="N28" s="65"/>
      <c r="O28" s="5"/>
      <c r="P28" s="5"/>
      <c r="R28" s="33"/>
      <c r="S28" s="13"/>
      <c r="T28" s="3"/>
      <c r="U28" s="3"/>
      <c r="V28" s="3"/>
      <c r="W28" s="5"/>
    </row>
    <row r="29" spans="1:23" ht="12" customHeight="1">
      <c r="A29" s="5"/>
      <c r="B29" s="23" t="s">
        <v>43</v>
      </c>
      <c r="G29" s="5"/>
      <c r="I29" s="5"/>
      <c r="J29" s="40" t="s">
        <v>88</v>
      </c>
      <c r="K29" s="64"/>
      <c r="L29" s="65"/>
      <c r="M29" s="65"/>
      <c r="N29" s="65"/>
      <c r="O29" s="5"/>
      <c r="P29" s="5"/>
      <c r="R29" s="40" t="s">
        <v>44</v>
      </c>
      <c r="S29" s="13"/>
      <c r="T29" s="3"/>
      <c r="U29" s="3"/>
      <c r="V29" s="3"/>
      <c r="W29" s="5"/>
    </row>
    <row r="30" spans="1:23" ht="12" customHeight="1">
      <c r="A30" s="5"/>
      <c r="B30" s="23" t="s">
        <v>41</v>
      </c>
      <c r="G30" s="5"/>
      <c r="I30" s="5"/>
      <c r="J30" s="40" t="s">
        <v>89</v>
      </c>
      <c r="K30" s="64"/>
      <c r="L30" s="65"/>
      <c r="M30" s="65"/>
      <c r="N30" s="65"/>
      <c r="O30" s="5"/>
      <c r="P30" s="5"/>
      <c r="R30" s="69" t="s">
        <v>80</v>
      </c>
      <c r="S30" s="13"/>
      <c r="T30" s="3"/>
      <c r="U30" s="3"/>
      <c r="V30" s="3"/>
      <c r="W30" s="5"/>
    </row>
    <row r="31" spans="1:23" ht="11.25" customHeight="1">
      <c r="A31" s="5"/>
      <c r="G31" s="5"/>
      <c r="I31" s="5"/>
      <c r="J31" s="63"/>
      <c r="K31" s="64"/>
      <c r="L31" s="65"/>
      <c r="M31" s="65"/>
      <c r="N31" s="65"/>
      <c r="O31" s="5"/>
      <c r="P31" s="5"/>
      <c r="R31" s="40" t="s">
        <v>90</v>
      </c>
      <c r="S31" s="13"/>
      <c r="T31" s="3"/>
      <c r="U31" s="3"/>
      <c r="V31" s="3"/>
      <c r="W31" s="5"/>
    </row>
    <row r="32" spans="1:23" ht="12" customHeight="1">
      <c r="A32" s="5"/>
      <c r="G32" s="5"/>
      <c r="I32" s="5"/>
      <c r="K32" s="67"/>
      <c r="O32" s="5"/>
      <c r="P32" s="5"/>
      <c r="R32" s="40" t="s">
        <v>89</v>
      </c>
      <c r="S32" s="13"/>
      <c r="T32" s="3"/>
      <c r="U32" s="3"/>
      <c r="V32" s="3"/>
      <c r="W32" s="5"/>
    </row>
    <row r="33" spans="1:23" ht="12" customHeight="1">
      <c r="A33" s="5"/>
      <c r="G33" s="5"/>
      <c r="I33" s="5"/>
      <c r="O33" s="5"/>
      <c r="P33" s="5"/>
      <c r="R33" s="41" t="s">
        <v>43</v>
      </c>
      <c r="S33" s="13"/>
      <c r="T33" s="3"/>
      <c r="U33" s="3"/>
      <c r="V33" s="3"/>
      <c r="W33" s="5"/>
    </row>
    <row r="34" spans="1:23" ht="12" customHeight="1">
      <c r="A34" s="5"/>
      <c r="G34" s="5"/>
      <c r="I34" s="5"/>
      <c r="O34" s="5"/>
      <c r="P34" s="5"/>
      <c r="R34" s="41" t="s">
        <v>45</v>
      </c>
      <c r="S34" s="13"/>
      <c r="T34" s="33"/>
      <c r="U34" s="33"/>
      <c r="V34" s="33"/>
      <c r="W34" s="5"/>
    </row>
    <row r="35" spans="1:23" ht="12" customHeight="1">
      <c r="A35" s="5"/>
      <c r="G35" s="5"/>
      <c r="I35" s="5"/>
      <c r="O35" s="5"/>
      <c r="P35" s="5"/>
      <c r="S35" s="13"/>
      <c r="T35" s="33"/>
      <c r="U35" s="33"/>
      <c r="V35" s="33"/>
      <c r="W35" s="5"/>
    </row>
    <row r="36" spans="11:22" ht="12" customHeight="1">
      <c r="K36" s="49"/>
      <c r="L36" s="49"/>
      <c r="M36" s="49"/>
      <c r="S36" s="13"/>
      <c r="T36" s="34"/>
      <c r="U36" s="34"/>
      <c r="V36" s="34"/>
    </row>
    <row r="37" spans="11:22" ht="15">
      <c r="K37" s="50"/>
      <c r="L37" s="51"/>
      <c r="M37" s="51"/>
      <c r="S37" s="34"/>
      <c r="T37" s="34"/>
      <c r="U37" s="34"/>
      <c r="V37" s="34"/>
    </row>
    <row r="38" spans="11:22" ht="15">
      <c r="K38" s="50"/>
      <c r="L38" s="51"/>
      <c r="M38" s="51"/>
      <c r="S38" s="34"/>
      <c r="T38" s="34"/>
      <c r="U38" s="34"/>
      <c r="V38" s="34"/>
    </row>
    <row r="39" spans="11:22" ht="15">
      <c r="K39" s="50"/>
      <c r="L39" s="51"/>
      <c r="M39" s="51"/>
      <c r="R39" s="34"/>
      <c r="S39" s="34"/>
      <c r="T39" s="34"/>
      <c r="U39" s="34"/>
      <c r="V39" s="34"/>
    </row>
    <row r="40" spans="11:22" ht="15">
      <c r="K40" s="50"/>
      <c r="L40" s="51"/>
      <c r="M40" s="51"/>
      <c r="R40" s="34"/>
      <c r="S40" s="34"/>
      <c r="T40" s="34"/>
      <c r="U40" s="34"/>
      <c r="V40" s="34"/>
    </row>
    <row r="41" spans="11:13" ht="15">
      <c r="K41" s="50"/>
      <c r="L41" s="51"/>
      <c r="M41" s="51"/>
    </row>
    <row r="42" spans="11:13" ht="15">
      <c r="K42" s="50"/>
      <c r="L42" s="51"/>
      <c r="M42" s="51"/>
    </row>
    <row r="43" spans="11:13" ht="15">
      <c r="K43" s="50"/>
      <c r="L43" s="51"/>
      <c r="M43" s="51"/>
    </row>
    <row r="44" spans="11:13" ht="15">
      <c r="K44" s="50"/>
      <c r="L44" s="51"/>
      <c r="M44" s="51"/>
    </row>
    <row r="45" spans="11:13" ht="15">
      <c r="K45" s="50"/>
      <c r="L45" s="51"/>
      <c r="M45" s="51"/>
    </row>
    <row r="46" spans="11:13" ht="15">
      <c r="K46" s="50"/>
      <c r="L46" s="51"/>
      <c r="M46" s="51"/>
    </row>
    <row r="47" spans="11:13" ht="15">
      <c r="K47" s="50"/>
      <c r="L47" s="51"/>
      <c r="M47" s="51"/>
    </row>
    <row r="48" spans="11:13" ht="15">
      <c r="K48" s="50"/>
      <c r="L48" s="51"/>
      <c r="M48" s="51"/>
    </row>
    <row r="49" spans="11:13" ht="15">
      <c r="K49" s="50"/>
      <c r="L49" s="51"/>
      <c r="M49" s="51"/>
    </row>
    <row r="50" spans="11:13" ht="15">
      <c r="K50" s="50"/>
      <c r="L50" s="51"/>
      <c r="M50" s="51"/>
    </row>
    <row r="51" spans="11:13" ht="15">
      <c r="K51" s="50"/>
      <c r="L51" s="51"/>
      <c r="M51" s="51"/>
    </row>
    <row r="52" spans="11:13" ht="15">
      <c r="K52" s="50"/>
      <c r="L52" s="51"/>
      <c r="M52" s="51"/>
    </row>
    <row r="53" spans="11:13" ht="15">
      <c r="K53" s="50"/>
      <c r="L53" s="51"/>
      <c r="M53" s="51"/>
    </row>
  </sheetData>
  <sheetProtection/>
  <mergeCells count="6">
    <mergeCell ref="R5:S7"/>
    <mergeCell ref="T5:V5"/>
    <mergeCell ref="J5:K6"/>
    <mergeCell ref="B5:C7"/>
    <mergeCell ref="D5:F5"/>
    <mergeCell ref="L5:N5"/>
  </mergeCells>
  <printOptions/>
  <pageMargins left="0.7086614173228347" right="0.5118110236220472" top="0.7480314960629921" bottom="0.35433070866141736" header="0.31496062992125984" footer="0.31496062992125984"/>
  <pageSetup horizontalDpi="300" verticalDpi="300" orientation="portrait" paperSize="9" r:id="rId1"/>
  <headerFooter>
    <oddFooter>&amp;CV-5-5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F53"/>
  <sheetViews>
    <sheetView showGridLines="0" workbookViewId="0" topLeftCell="Z1">
      <selection activeCell="Z1" sqref="Z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5" customWidth="1"/>
    <col min="11" max="11" width="28.8515625" style="5" customWidth="1"/>
    <col min="12" max="14" width="11.7109375" style="5" customWidth="1"/>
    <col min="15" max="15" width="2.7109375" style="1" customWidth="1"/>
    <col min="16" max="16" width="8.421875" style="1" customWidth="1"/>
    <col min="17" max="17" width="2.7109375" style="1" customWidth="1"/>
    <col min="18" max="18" width="9.57421875" style="1" customWidth="1"/>
    <col min="19" max="19" width="28.8515625" style="1" customWidth="1"/>
    <col min="20" max="22" width="10.7109375" style="1" customWidth="1"/>
    <col min="23" max="23" width="2.140625" style="1" customWidth="1"/>
    <col min="24" max="24" width="6.8515625" style="1" customWidth="1"/>
    <col min="25" max="25" width="17.421875" style="1" customWidth="1"/>
    <col min="26" max="26" width="2.7109375" style="1" customWidth="1"/>
    <col min="27" max="27" width="9.57421875" style="1" customWidth="1"/>
    <col min="28" max="28" width="39.57421875" style="1" customWidth="1"/>
    <col min="29" max="29" width="13.7109375" style="1" customWidth="1"/>
    <col min="30" max="31" width="12.140625" style="1" customWidth="1"/>
    <col min="32" max="32" width="9.421875" style="1" customWidth="1"/>
    <col min="33" max="33" width="10.57421875" style="1" customWidth="1"/>
    <col min="34" max="16384" width="9.140625" style="1" customWidth="1"/>
  </cols>
  <sheetData>
    <row r="1" spans="1:32" ht="15" customHeight="1">
      <c r="A1" s="5"/>
      <c r="B1" s="5"/>
      <c r="C1" s="5"/>
      <c r="D1" s="5"/>
      <c r="E1" s="5"/>
      <c r="F1" s="5"/>
      <c r="G1" s="5"/>
      <c r="I1" s="5"/>
      <c r="O1" s="5"/>
      <c r="P1" s="5"/>
      <c r="R1" s="5"/>
      <c r="S1" s="5"/>
      <c r="T1" s="5"/>
      <c r="U1" s="5"/>
      <c r="V1" s="5"/>
      <c r="W1" s="5"/>
      <c r="AA1" s="5"/>
      <c r="AB1" s="5"/>
      <c r="AC1" s="5"/>
      <c r="AD1" s="5"/>
      <c r="AE1" s="5"/>
      <c r="AF1" s="5"/>
    </row>
    <row r="2" spans="1:32" ht="15" customHeight="1">
      <c r="A2" s="5"/>
      <c r="B2" s="5" t="s">
        <v>97</v>
      </c>
      <c r="C2" s="6"/>
      <c r="D2" s="6"/>
      <c r="E2" s="6"/>
      <c r="F2" s="6"/>
      <c r="G2" s="5"/>
      <c r="I2" s="5"/>
      <c r="J2" s="6" t="s">
        <v>108</v>
      </c>
      <c r="K2" s="6"/>
      <c r="L2" s="6"/>
      <c r="M2" s="6"/>
      <c r="N2" s="6"/>
      <c r="O2" s="5"/>
      <c r="P2" s="5"/>
      <c r="R2" s="6" t="s">
        <v>109</v>
      </c>
      <c r="S2" s="6"/>
      <c r="T2" s="6"/>
      <c r="U2" s="6"/>
      <c r="V2" s="6"/>
      <c r="W2" s="5"/>
      <c r="AA2" s="6" t="s">
        <v>115</v>
      </c>
      <c r="AB2" s="6"/>
      <c r="AC2" s="6"/>
      <c r="AD2" s="6"/>
      <c r="AE2" s="6"/>
      <c r="AF2" s="5"/>
    </row>
    <row r="3" spans="1:32" ht="15" customHeight="1">
      <c r="A3" s="5"/>
      <c r="B3" s="5" t="s">
        <v>42</v>
      </c>
      <c r="C3" s="6"/>
      <c r="D3" s="6"/>
      <c r="E3" s="6"/>
      <c r="F3" s="6"/>
      <c r="G3" s="5"/>
      <c r="I3" s="5"/>
      <c r="J3" s="6" t="s">
        <v>95</v>
      </c>
      <c r="K3" s="6"/>
      <c r="L3" s="6"/>
      <c r="M3" s="6"/>
      <c r="N3" s="6"/>
      <c r="O3" s="5"/>
      <c r="P3" s="5"/>
      <c r="R3" s="6" t="s">
        <v>46</v>
      </c>
      <c r="S3" s="6"/>
      <c r="T3" s="6"/>
      <c r="U3" s="6"/>
      <c r="V3" s="6"/>
      <c r="W3" s="5"/>
      <c r="AA3" s="6" t="s">
        <v>113</v>
      </c>
      <c r="AB3" s="6"/>
      <c r="AC3" s="6"/>
      <c r="AD3" s="6"/>
      <c r="AE3" s="6"/>
      <c r="AF3" s="5"/>
    </row>
    <row r="4" spans="1:32" ht="15" customHeight="1">
      <c r="A4" s="5"/>
      <c r="B4" s="5"/>
      <c r="C4" s="6"/>
      <c r="D4" s="6"/>
      <c r="E4" s="6"/>
      <c r="F4" s="6"/>
      <c r="G4" s="5"/>
      <c r="I4" s="5"/>
      <c r="J4" s="6"/>
      <c r="K4" s="6"/>
      <c r="L4" s="6"/>
      <c r="M4" s="6"/>
      <c r="N4" s="68" t="s">
        <v>77</v>
      </c>
      <c r="O4" s="5"/>
      <c r="P4" s="5"/>
      <c r="R4" s="5"/>
      <c r="S4" s="6"/>
      <c r="T4" s="6"/>
      <c r="U4" s="6"/>
      <c r="V4" s="6"/>
      <c r="W4" s="5"/>
      <c r="AA4" s="5"/>
      <c r="AB4" s="6"/>
      <c r="AC4" s="6"/>
      <c r="AD4" s="6"/>
      <c r="AE4" s="6"/>
      <c r="AF4" s="5"/>
    </row>
    <row r="5" spans="1:32" ht="15" customHeight="1">
      <c r="A5" s="5"/>
      <c r="B5" s="78" t="s">
        <v>40</v>
      </c>
      <c r="C5" s="79"/>
      <c r="D5" s="75" t="s">
        <v>50</v>
      </c>
      <c r="E5" s="76"/>
      <c r="F5" s="77"/>
      <c r="G5" s="5"/>
      <c r="I5" s="5"/>
      <c r="J5" s="78" t="s">
        <v>49</v>
      </c>
      <c r="K5" s="79"/>
      <c r="L5" s="75" t="s">
        <v>50</v>
      </c>
      <c r="M5" s="76"/>
      <c r="N5" s="77"/>
      <c r="O5" s="5"/>
      <c r="P5" s="5"/>
      <c r="R5" s="78" t="s">
        <v>49</v>
      </c>
      <c r="S5" s="79"/>
      <c r="T5" s="75" t="s">
        <v>50</v>
      </c>
      <c r="U5" s="76"/>
      <c r="V5" s="77"/>
      <c r="W5" s="5"/>
      <c r="AA5" s="78" t="s">
        <v>49</v>
      </c>
      <c r="AB5" s="79"/>
      <c r="AC5" s="75" t="s">
        <v>50</v>
      </c>
      <c r="AD5" s="76"/>
      <c r="AE5" s="77"/>
      <c r="AF5" s="5"/>
    </row>
    <row r="6" spans="1:32" ht="29.25" customHeight="1">
      <c r="A6" s="5"/>
      <c r="B6" s="80"/>
      <c r="C6" s="81"/>
      <c r="D6" s="10" t="s">
        <v>51</v>
      </c>
      <c r="E6" s="8" t="s">
        <v>0</v>
      </c>
      <c r="F6" s="9" t="s">
        <v>1</v>
      </c>
      <c r="G6" s="5"/>
      <c r="I6" s="5"/>
      <c r="J6" s="82"/>
      <c r="K6" s="83"/>
      <c r="L6" s="36" t="s">
        <v>78</v>
      </c>
      <c r="M6" s="37" t="s">
        <v>0</v>
      </c>
      <c r="N6" s="38" t="s">
        <v>1</v>
      </c>
      <c r="O6" s="5"/>
      <c r="P6" s="5"/>
      <c r="R6" s="80"/>
      <c r="S6" s="81"/>
      <c r="T6" s="10" t="s">
        <v>51</v>
      </c>
      <c r="U6" s="8" t="s">
        <v>0</v>
      </c>
      <c r="V6" s="9" t="s">
        <v>1</v>
      </c>
      <c r="W6" s="5"/>
      <c r="AA6" s="80"/>
      <c r="AB6" s="81"/>
      <c r="AC6" s="10" t="s">
        <v>51</v>
      </c>
      <c r="AD6" s="8" t="s">
        <v>0</v>
      </c>
      <c r="AE6" s="9" t="s">
        <v>1</v>
      </c>
      <c r="AF6" s="5"/>
    </row>
    <row r="7" spans="1:32" ht="15" customHeight="1">
      <c r="A7" s="5"/>
      <c r="B7" s="82"/>
      <c r="C7" s="83"/>
      <c r="D7" s="11"/>
      <c r="E7" s="14" t="s">
        <v>52</v>
      </c>
      <c r="F7" s="15"/>
      <c r="G7" s="5"/>
      <c r="I7" s="5"/>
      <c r="J7" s="39"/>
      <c r="K7" s="52"/>
      <c r="L7" s="70"/>
      <c r="M7" s="71" t="s">
        <v>96</v>
      </c>
      <c r="N7" s="72"/>
      <c r="O7" s="5"/>
      <c r="P7" s="5"/>
      <c r="R7" s="82"/>
      <c r="S7" s="83"/>
      <c r="T7" s="11"/>
      <c r="U7" s="14" t="s">
        <v>79</v>
      </c>
      <c r="V7" s="15"/>
      <c r="W7" s="5"/>
      <c r="AA7" s="82"/>
      <c r="AB7" s="83"/>
      <c r="AC7" s="11"/>
      <c r="AD7" s="14" t="s">
        <v>76</v>
      </c>
      <c r="AE7" s="15"/>
      <c r="AF7" s="5"/>
    </row>
    <row r="8" spans="1:32" ht="6.75" customHeight="1">
      <c r="A8" s="5"/>
      <c r="B8" s="20"/>
      <c r="C8" s="17"/>
      <c r="D8" s="16"/>
      <c r="E8" s="3"/>
      <c r="F8" s="24"/>
      <c r="G8" s="5"/>
      <c r="I8" s="5"/>
      <c r="J8" s="53"/>
      <c r="K8" s="54"/>
      <c r="L8" s="31"/>
      <c r="M8" s="31"/>
      <c r="N8" s="32"/>
      <c r="O8" s="5"/>
      <c r="P8" s="5"/>
      <c r="R8" s="39"/>
      <c r="S8" s="52"/>
      <c r="T8" s="16"/>
      <c r="U8" s="3"/>
      <c r="V8" s="24"/>
      <c r="W8" s="5"/>
      <c r="AA8" s="39"/>
      <c r="AB8" s="52"/>
      <c r="AC8" s="35"/>
      <c r="AD8" s="26"/>
      <c r="AE8" s="27"/>
      <c r="AF8" s="5"/>
    </row>
    <row r="9" spans="1:32" ht="15">
      <c r="A9" s="5"/>
      <c r="B9" s="21" t="s">
        <v>22</v>
      </c>
      <c r="C9" s="18"/>
      <c r="D9" s="16">
        <f>SUM(D11:D27)</f>
        <v>10691411435.169525</v>
      </c>
      <c r="E9" s="3">
        <f>SUM(E11:E27)</f>
        <v>6685612514.838011</v>
      </c>
      <c r="F9" s="24">
        <f>SUM(F11:F27)</f>
        <v>4005798920.3315177</v>
      </c>
      <c r="G9" s="5"/>
      <c r="I9" s="5"/>
      <c r="J9" s="53" t="s">
        <v>54</v>
      </c>
      <c r="K9" s="54"/>
      <c r="L9" s="31">
        <f>M9+N9</f>
        <v>1468773.0000000037</v>
      </c>
      <c r="M9" s="31">
        <f>SUM(M11:M27)</f>
        <v>818911</v>
      </c>
      <c r="N9" s="32">
        <f>SUM(N11:N27)</f>
        <v>649862.0000000038</v>
      </c>
      <c r="O9" s="5"/>
      <c r="P9" s="5"/>
      <c r="R9" s="53" t="s">
        <v>54</v>
      </c>
      <c r="S9" s="64"/>
      <c r="T9" s="16">
        <f>D9/L9</f>
        <v>7279.144861166088</v>
      </c>
      <c r="U9" s="3">
        <f>E9/M9</f>
        <v>8164.028221428227</v>
      </c>
      <c r="V9" s="24">
        <f>F9/N9</f>
        <v>6164.076250544722</v>
      </c>
      <c r="W9" s="5"/>
      <c r="AA9" s="53" t="s">
        <v>54</v>
      </c>
      <c r="AB9" s="64"/>
      <c r="AC9" s="59">
        <f>T9/$T$9</f>
        <v>1</v>
      </c>
      <c r="AD9" s="57">
        <f>U9/$T$9</f>
        <v>1.1215641915553778</v>
      </c>
      <c r="AE9" s="58">
        <f>V9/$T$9</f>
        <v>0.8468132408560507</v>
      </c>
      <c r="AF9" s="5"/>
    </row>
    <row r="10" spans="1:32" ht="6" customHeight="1">
      <c r="A10" s="5"/>
      <c r="B10" s="21"/>
      <c r="C10" s="18"/>
      <c r="D10" s="16"/>
      <c r="E10" s="3"/>
      <c r="F10" s="24"/>
      <c r="G10" s="5"/>
      <c r="I10" s="5"/>
      <c r="J10" s="53"/>
      <c r="K10" s="54"/>
      <c r="L10" s="31"/>
      <c r="M10" s="31"/>
      <c r="N10" s="32"/>
      <c r="O10" s="5"/>
      <c r="P10" s="5"/>
      <c r="R10" s="53"/>
      <c r="S10" s="54"/>
      <c r="T10" s="16"/>
      <c r="U10" s="3"/>
      <c r="V10" s="24"/>
      <c r="W10" s="5"/>
      <c r="AA10" s="53"/>
      <c r="AB10" s="54"/>
      <c r="AC10" s="59"/>
      <c r="AD10" s="57"/>
      <c r="AE10" s="58"/>
      <c r="AF10" s="5"/>
    </row>
    <row r="11" spans="1:32" ht="21.75" customHeight="1">
      <c r="A11" s="5"/>
      <c r="B11" s="21" t="s">
        <v>23</v>
      </c>
      <c r="C11" s="18" t="s">
        <v>5</v>
      </c>
      <c r="D11" s="16">
        <f>E11+F11</f>
        <v>43254592.57</v>
      </c>
      <c r="E11" s="3">
        <v>40402917.46</v>
      </c>
      <c r="F11" s="24">
        <v>2851675.11</v>
      </c>
      <c r="G11" s="5"/>
      <c r="I11" s="5"/>
      <c r="J11" s="53" t="s">
        <v>23</v>
      </c>
      <c r="K11" s="54" t="s">
        <v>55</v>
      </c>
      <c r="L11" s="65">
        <f aca="true" t="shared" si="0" ref="L11:L27">M11+N11</f>
        <v>1527.0000000000005</v>
      </c>
      <c r="M11" s="65">
        <v>1045.0000000000005</v>
      </c>
      <c r="N11" s="73">
        <v>481.99999999999994</v>
      </c>
      <c r="O11" s="5"/>
      <c r="P11" s="5"/>
      <c r="R11" s="53" t="s">
        <v>23</v>
      </c>
      <c r="S11" s="54" t="s">
        <v>55</v>
      </c>
      <c r="T11" s="16">
        <f>D11/L11</f>
        <v>28326.51772757039</v>
      </c>
      <c r="U11" s="3">
        <f aca="true" t="shared" si="1" ref="T11:V27">E11/M11</f>
        <v>38663.078909090895</v>
      </c>
      <c r="V11" s="24">
        <f t="shared" si="1"/>
        <v>5916.338402489627</v>
      </c>
      <c r="W11" s="5"/>
      <c r="AA11" s="53" t="s">
        <v>23</v>
      </c>
      <c r="AB11" s="54" t="s">
        <v>55</v>
      </c>
      <c r="AC11" s="59">
        <f>T11/$T$9</f>
        <v>3.8914622895734765</v>
      </c>
      <c r="AD11" s="57">
        <f aca="true" t="shared" si="2" ref="AC11:AE27">U11/$T$9</f>
        <v>5.311486396617368</v>
      </c>
      <c r="AE11" s="58">
        <f t="shared" si="2"/>
        <v>0.8127793189077782</v>
      </c>
      <c r="AF11" s="5"/>
    </row>
    <row r="12" spans="1:32" ht="20.25" customHeight="1">
      <c r="A12" s="5"/>
      <c r="B12" s="21" t="s">
        <v>24</v>
      </c>
      <c r="C12" s="18" t="s">
        <v>6</v>
      </c>
      <c r="D12" s="16">
        <f>E12+F12</f>
        <v>2675602004.496493</v>
      </c>
      <c r="E12" s="3">
        <v>1987895039.642992</v>
      </c>
      <c r="F12" s="24">
        <v>687706964.853501</v>
      </c>
      <c r="G12" s="5"/>
      <c r="I12" s="5"/>
      <c r="J12" s="53" t="s">
        <v>24</v>
      </c>
      <c r="K12" s="54" t="s">
        <v>56</v>
      </c>
      <c r="L12" s="65">
        <f t="shared" si="0"/>
        <v>443020.00000000076</v>
      </c>
      <c r="M12" s="65">
        <v>312660.00000000093</v>
      </c>
      <c r="N12" s="73">
        <v>130359.99999999983</v>
      </c>
      <c r="O12" s="5"/>
      <c r="P12" s="5"/>
      <c r="R12" s="53" t="s">
        <v>24</v>
      </c>
      <c r="S12" s="54" t="s">
        <v>56</v>
      </c>
      <c r="T12" s="16">
        <f t="shared" si="1"/>
        <v>6039.460982566224</v>
      </c>
      <c r="U12" s="3">
        <f t="shared" si="1"/>
        <v>6358.0088263384705</v>
      </c>
      <c r="V12" s="24">
        <f t="shared" si="1"/>
        <v>5275.444652144077</v>
      </c>
      <c r="W12" s="5"/>
      <c r="AA12" s="53" t="s">
        <v>24</v>
      </c>
      <c r="AB12" s="54" t="s">
        <v>56</v>
      </c>
      <c r="AC12" s="59">
        <f t="shared" si="2"/>
        <v>0.8296937480646219</v>
      </c>
      <c r="AD12" s="57">
        <f t="shared" si="2"/>
        <v>0.8734554604426357</v>
      </c>
      <c r="AE12" s="58">
        <f t="shared" si="2"/>
        <v>0.7247341209388946</v>
      </c>
      <c r="AF12" s="5"/>
    </row>
    <row r="13" spans="1:32" ht="27.75" customHeight="1">
      <c r="A13" s="5"/>
      <c r="B13" s="21" t="s">
        <v>25</v>
      </c>
      <c r="C13" s="18" t="s">
        <v>7</v>
      </c>
      <c r="D13" s="16">
        <f>E13+F13</f>
        <v>478703296.01700044</v>
      </c>
      <c r="E13" s="3">
        <v>113449615.03700039</v>
      </c>
      <c r="F13" s="24">
        <v>365253680.98</v>
      </c>
      <c r="G13" s="5"/>
      <c r="I13" s="5"/>
      <c r="J13" s="53" t="s">
        <v>25</v>
      </c>
      <c r="K13" s="54" t="s">
        <v>57</v>
      </c>
      <c r="L13" s="65">
        <f t="shared" si="0"/>
        <v>13559.999999999996</v>
      </c>
      <c r="M13" s="65">
        <v>8801.000000000004</v>
      </c>
      <c r="N13" s="73">
        <v>4758.999999999994</v>
      </c>
      <c r="O13" s="5"/>
      <c r="P13" s="5"/>
      <c r="R13" s="53" t="s">
        <v>25</v>
      </c>
      <c r="S13" s="54" t="s">
        <v>57</v>
      </c>
      <c r="T13" s="16">
        <f t="shared" si="1"/>
        <v>35302.60295110624</v>
      </c>
      <c r="U13" s="3">
        <f t="shared" si="1"/>
        <v>12890.536875014242</v>
      </c>
      <c r="V13" s="24">
        <f t="shared" si="1"/>
        <v>76750.09056104234</v>
      </c>
      <c r="W13" s="5"/>
      <c r="AA13" s="53" t="s">
        <v>25</v>
      </c>
      <c r="AB13" s="54" t="s">
        <v>57</v>
      </c>
      <c r="AC13" s="59">
        <f t="shared" si="2"/>
        <v>4.84982832797353</v>
      </c>
      <c r="AD13" s="57">
        <f t="shared" si="2"/>
        <v>1.7708861577662343</v>
      </c>
      <c r="AE13" s="58">
        <f t="shared" si="2"/>
        <v>10.543833379453764</v>
      </c>
      <c r="AF13" s="5"/>
    </row>
    <row r="14" spans="1:32" ht="36.75" customHeight="1">
      <c r="A14" s="5"/>
      <c r="B14" s="21" t="s">
        <v>26</v>
      </c>
      <c r="C14" s="18" t="s">
        <v>8</v>
      </c>
      <c r="D14" s="16">
        <f aca="true" t="shared" si="3" ref="D14:D27">E14+F14</f>
        <v>38116109.375</v>
      </c>
      <c r="E14" s="3">
        <v>36844793.365</v>
      </c>
      <c r="F14" s="24">
        <v>1271316.01</v>
      </c>
      <c r="G14" s="5"/>
      <c r="I14" s="5"/>
      <c r="J14" s="53" t="s">
        <v>26</v>
      </c>
      <c r="K14" s="54" t="s">
        <v>58</v>
      </c>
      <c r="L14" s="65">
        <f t="shared" si="0"/>
        <v>4247.999999999999</v>
      </c>
      <c r="M14" s="65">
        <v>3953.999999999999</v>
      </c>
      <c r="N14" s="73">
        <v>293.9999999999999</v>
      </c>
      <c r="O14" s="5"/>
      <c r="P14" s="5"/>
      <c r="R14" s="53" t="s">
        <v>26</v>
      </c>
      <c r="S14" s="54" t="s">
        <v>58</v>
      </c>
      <c r="T14" s="16">
        <f t="shared" si="1"/>
        <v>8972.718779425613</v>
      </c>
      <c r="U14" s="3">
        <f t="shared" si="1"/>
        <v>9318.359475214975</v>
      </c>
      <c r="V14" s="24">
        <f t="shared" si="1"/>
        <v>4324.20411564626</v>
      </c>
      <c r="W14" s="5"/>
      <c r="AA14" s="53" t="s">
        <v>26</v>
      </c>
      <c r="AB14" s="54" t="s">
        <v>58</v>
      </c>
      <c r="AC14" s="59">
        <f t="shared" si="2"/>
        <v>1.2326611093144562</v>
      </c>
      <c r="AD14" s="57">
        <f t="shared" si="2"/>
        <v>1.280144804498672</v>
      </c>
      <c r="AE14" s="58">
        <f t="shared" si="2"/>
        <v>0.594053861836944</v>
      </c>
      <c r="AF14" s="5"/>
    </row>
    <row r="15" spans="1:32" ht="16.5" customHeight="1">
      <c r="A15" s="5"/>
      <c r="B15" s="21" t="s">
        <v>27</v>
      </c>
      <c r="C15" s="18" t="s">
        <v>9</v>
      </c>
      <c r="D15" s="16">
        <f t="shared" si="3"/>
        <v>65767617.36</v>
      </c>
      <c r="E15" s="3">
        <v>58969005.05</v>
      </c>
      <c r="F15" s="24">
        <v>6798612.309999999</v>
      </c>
      <c r="G15" s="5"/>
      <c r="I15" s="5"/>
      <c r="J15" s="53" t="s">
        <v>27</v>
      </c>
      <c r="K15" s="54" t="s">
        <v>59</v>
      </c>
      <c r="L15" s="65">
        <f t="shared" si="0"/>
        <v>1885.9999999999995</v>
      </c>
      <c r="M15" s="65">
        <v>1332.9999999999998</v>
      </c>
      <c r="N15" s="73">
        <v>552.9999999999999</v>
      </c>
      <c r="O15" s="5"/>
      <c r="P15" s="5"/>
      <c r="R15" s="53" t="s">
        <v>27</v>
      </c>
      <c r="S15" s="54" t="s">
        <v>59</v>
      </c>
      <c r="T15" s="16">
        <f t="shared" si="1"/>
        <v>34871.48322375398</v>
      </c>
      <c r="U15" s="3">
        <f t="shared" si="1"/>
        <v>44237.81324081021</v>
      </c>
      <c r="V15" s="24">
        <f t="shared" si="1"/>
        <v>12294.054810126583</v>
      </c>
      <c r="W15" s="5"/>
      <c r="AA15" s="53" t="s">
        <v>27</v>
      </c>
      <c r="AB15" s="54" t="s">
        <v>59</v>
      </c>
      <c r="AC15" s="59">
        <f t="shared" si="2"/>
        <v>4.7906016281928645</v>
      </c>
      <c r="AD15" s="57">
        <f t="shared" si="2"/>
        <v>6.077336566938922</v>
      </c>
      <c r="AE15" s="58">
        <f t="shared" si="2"/>
        <v>1.6889421827163813</v>
      </c>
      <c r="AF15" s="5"/>
    </row>
    <row r="16" spans="1:32" ht="39" customHeight="1">
      <c r="A16" s="5"/>
      <c r="B16" s="21" t="s">
        <v>28</v>
      </c>
      <c r="C16" s="18" t="s">
        <v>10</v>
      </c>
      <c r="D16" s="16">
        <f>E16+F16</f>
        <v>4228420631.7640343</v>
      </c>
      <c r="E16" s="3">
        <v>2052741942.7210171</v>
      </c>
      <c r="F16" s="24">
        <v>2175678689.043017</v>
      </c>
      <c r="G16" s="5"/>
      <c r="I16" s="5"/>
      <c r="J16" s="53" t="s">
        <v>28</v>
      </c>
      <c r="K16" s="54" t="s">
        <v>60</v>
      </c>
      <c r="L16" s="65">
        <f t="shared" si="0"/>
        <v>506802.0000000025</v>
      </c>
      <c r="M16" s="65">
        <v>168062.99999999895</v>
      </c>
      <c r="N16" s="73">
        <v>338739.00000000355</v>
      </c>
      <c r="O16" s="5"/>
      <c r="P16" s="5"/>
      <c r="R16" s="53" t="s">
        <v>28</v>
      </c>
      <c r="S16" s="54" t="s">
        <v>60</v>
      </c>
      <c r="T16" s="16">
        <f t="shared" si="1"/>
        <v>8343.338486754223</v>
      </c>
      <c r="U16" s="3">
        <f t="shared" si="1"/>
        <v>12214.121744351998</v>
      </c>
      <c r="V16" s="24">
        <f t="shared" si="1"/>
        <v>6422.876282456387</v>
      </c>
      <c r="W16" s="5"/>
      <c r="AA16" s="53" t="s">
        <v>28</v>
      </c>
      <c r="AB16" s="54" t="s">
        <v>60</v>
      </c>
      <c r="AC16" s="59">
        <f t="shared" si="2"/>
        <v>1.1461976160504181</v>
      </c>
      <c r="AD16" s="57">
        <f t="shared" si="2"/>
        <v>1.6779610761030175</v>
      </c>
      <c r="AE16" s="58">
        <f t="shared" si="2"/>
        <v>0.8823668720651714</v>
      </c>
      <c r="AF16" s="5"/>
    </row>
    <row r="17" spans="1:32" ht="20.25" customHeight="1">
      <c r="A17" s="5"/>
      <c r="B17" s="21" t="s">
        <v>29</v>
      </c>
      <c r="C17" s="18" t="s">
        <v>11</v>
      </c>
      <c r="D17" s="16">
        <f>E17+F17</f>
        <v>170430738.57999986</v>
      </c>
      <c r="E17" s="3">
        <v>156906463.24999985</v>
      </c>
      <c r="F17" s="24">
        <v>13524275.33</v>
      </c>
      <c r="G17" s="5"/>
      <c r="I17" s="5"/>
      <c r="J17" s="53" t="s">
        <v>29</v>
      </c>
      <c r="K17" s="54" t="s">
        <v>61</v>
      </c>
      <c r="L17" s="65">
        <f t="shared" si="0"/>
        <v>9062.000000000007</v>
      </c>
      <c r="M17" s="65">
        <v>7710.000000000006</v>
      </c>
      <c r="N17" s="73">
        <v>1352</v>
      </c>
      <c r="O17" s="5"/>
      <c r="P17" s="5"/>
      <c r="R17" s="53" t="s">
        <v>29</v>
      </c>
      <c r="S17" s="54" t="s">
        <v>61</v>
      </c>
      <c r="T17" s="16">
        <f t="shared" si="1"/>
        <v>18807.188101964217</v>
      </c>
      <c r="U17" s="3">
        <f t="shared" si="1"/>
        <v>20351.032846951974</v>
      </c>
      <c r="V17" s="24">
        <f t="shared" si="1"/>
        <v>10003.16222633136</v>
      </c>
      <c r="W17" s="5"/>
      <c r="AA17" s="53" t="s">
        <v>29</v>
      </c>
      <c r="AB17" s="54" t="s">
        <v>61</v>
      </c>
      <c r="AC17" s="59">
        <f t="shared" si="2"/>
        <v>2.58370845211499</v>
      </c>
      <c r="AD17" s="57">
        <f t="shared" si="2"/>
        <v>2.7957999511074196</v>
      </c>
      <c r="AE17" s="58">
        <f t="shared" si="2"/>
        <v>1.3742221671803487</v>
      </c>
      <c r="AF17" s="5"/>
    </row>
    <row r="18" spans="1:32" ht="36.75" customHeight="1">
      <c r="A18" s="5"/>
      <c r="B18" s="21" t="s">
        <v>30</v>
      </c>
      <c r="C18" s="18" t="s">
        <v>12</v>
      </c>
      <c r="D18" s="16">
        <f t="shared" si="3"/>
        <v>631593403.0099999</v>
      </c>
      <c r="E18" s="3">
        <v>312703348.3199999</v>
      </c>
      <c r="F18" s="24">
        <v>318890054.69</v>
      </c>
      <c r="G18" s="5"/>
      <c r="I18" s="5"/>
      <c r="J18" s="53" t="s">
        <v>30</v>
      </c>
      <c r="K18" s="54" t="s">
        <v>62</v>
      </c>
      <c r="L18" s="65">
        <f t="shared" si="0"/>
        <v>169971.0000000005</v>
      </c>
      <c r="M18" s="65">
        <v>70489.00000000003</v>
      </c>
      <c r="N18" s="73">
        <v>99482.00000000047</v>
      </c>
      <c r="O18" s="5"/>
      <c r="P18" s="5"/>
      <c r="R18" s="53" t="s">
        <v>30</v>
      </c>
      <c r="S18" s="54" t="s">
        <v>62</v>
      </c>
      <c r="T18" s="16">
        <f t="shared" si="1"/>
        <v>3715.88919880449</v>
      </c>
      <c r="U18" s="3">
        <f t="shared" si="1"/>
        <v>4436.200659961125</v>
      </c>
      <c r="V18" s="24">
        <f t="shared" si="1"/>
        <v>3205.505063126983</v>
      </c>
      <c r="W18" s="5"/>
      <c r="AA18" s="53" t="s">
        <v>30</v>
      </c>
      <c r="AB18" s="54" t="s">
        <v>62</v>
      </c>
      <c r="AC18" s="59">
        <f t="shared" si="2"/>
        <v>0.5104843040875024</v>
      </c>
      <c r="AD18" s="57">
        <f t="shared" si="2"/>
        <v>0.6094398098364626</v>
      </c>
      <c r="AE18" s="58">
        <f t="shared" si="2"/>
        <v>0.4403683570343831</v>
      </c>
      <c r="AF18" s="5"/>
    </row>
    <row r="19" spans="1:32" ht="28.5" customHeight="1">
      <c r="A19" s="5"/>
      <c r="B19" s="21" t="s">
        <v>31</v>
      </c>
      <c r="C19" s="18" t="s">
        <v>13</v>
      </c>
      <c r="D19" s="16">
        <f t="shared" si="3"/>
        <v>582735418.3300002</v>
      </c>
      <c r="E19" s="3">
        <v>561425005.7600001</v>
      </c>
      <c r="F19" s="24">
        <v>21310412.570000008</v>
      </c>
      <c r="G19" s="5"/>
      <c r="I19" s="5"/>
      <c r="J19" s="53" t="s">
        <v>31</v>
      </c>
      <c r="K19" s="54" t="s">
        <v>63</v>
      </c>
      <c r="L19" s="65">
        <f t="shared" si="0"/>
        <v>12559.999999999982</v>
      </c>
      <c r="M19" s="65">
        <v>10613.999999999984</v>
      </c>
      <c r="N19" s="73">
        <v>1945.9999999999982</v>
      </c>
      <c r="O19" s="5"/>
      <c r="P19" s="5"/>
      <c r="R19" s="53" t="s">
        <v>31</v>
      </c>
      <c r="S19" s="54" t="s">
        <v>63</v>
      </c>
      <c r="T19" s="16">
        <f t="shared" si="1"/>
        <v>46396.13203264339</v>
      </c>
      <c r="U19" s="3">
        <f t="shared" si="1"/>
        <v>52894.76217825522</v>
      </c>
      <c r="V19" s="24">
        <f t="shared" si="1"/>
        <v>10950.880046248729</v>
      </c>
      <c r="W19" s="5"/>
      <c r="AA19" s="53" t="s">
        <v>31</v>
      </c>
      <c r="AB19" s="54" t="s">
        <v>63</v>
      </c>
      <c r="AC19" s="59">
        <f t="shared" si="2"/>
        <v>6.373843757412313</v>
      </c>
      <c r="AD19" s="57">
        <f t="shared" si="2"/>
        <v>7.266617602356893</v>
      </c>
      <c r="AE19" s="58">
        <f t="shared" si="2"/>
        <v>1.5044184797957771</v>
      </c>
      <c r="AF19" s="5"/>
    </row>
    <row r="20" spans="1:32" ht="24" customHeight="1">
      <c r="A20" s="5"/>
      <c r="B20" s="21" t="s">
        <v>32</v>
      </c>
      <c r="C20" s="18" t="s">
        <v>14</v>
      </c>
      <c r="D20" s="16">
        <f t="shared" si="3"/>
        <v>736840328.8499998</v>
      </c>
      <c r="E20" s="3">
        <v>495819476.85000014</v>
      </c>
      <c r="F20" s="24">
        <v>241020851.99999967</v>
      </c>
      <c r="G20" s="5"/>
      <c r="I20" s="5"/>
      <c r="J20" s="53" t="s">
        <v>32</v>
      </c>
      <c r="K20" s="54" t="s">
        <v>64</v>
      </c>
      <c r="L20" s="65">
        <f t="shared" si="0"/>
        <v>24764.000000000025</v>
      </c>
      <c r="M20" s="65">
        <v>18986.000000000022</v>
      </c>
      <c r="N20" s="73">
        <v>5778.000000000005</v>
      </c>
      <c r="O20" s="5"/>
      <c r="P20" s="5"/>
      <c r="R20" s="53" t="s">
        <v>32</v>
      </c>
      <c r="S20" s="54" t="s">
        <v>64</v>
      </c>
      <c r="T20" s="16">
        <f t="shared" si="1"/>
        <v>29754.495592392144</v>
      </c>
      <c r="U20" s="3">
        <f t="shared" si="1"/>
        <v>26115.004574423238</v>
      </c>
      <c r="V20" s="24">
        <f t="shared" si="1"/>
        <v>41713.54309449628</v>
      </c>
      <c r="W20" s="5"/>
      <c r="AA20" s="53" t="s">
        <v>32</v>
      </c>
      <c r="AB20" s="54" t="s">
        <v>64</v>
      </c>
      <c r="AC20" s="59">
        <f t="shared" si="2"/>
        <v>4.087636138570486</v>
      </c>
      <c r="AD20" s="57">
        <f t="shared" si="2"/>
        <v>3.58764732293564</v>
      </c>
      <c r="AE20" s="58">
        <f t="shared" si="2"/>
        <v>5.7305554278822175</v>
      </c>
      <c r="AF20" s="5"/>
    </row>
    <row r="21" spans="1:32" ht="24.75" customHeight="1">
      <c r="A21" s="5"/>
      <c r="B21" s="21" t="s">
        <v>33</v>
      </c>
      <c r="C21" s="18" t="s">
        <v>15</v>
      </c>
      <c r="D21" s="16">
        <f t="shared" si="3"/>
        <v>24260142.48</v>
      </c>
      <c r="E21" s="3">
        <v>9989316.1</v>
      </c>
      <c r="F21" s="24">
        <v>14270826.38</v>
      </c>
      <c r="G21" s="5"/>
      <c r="I21" s="5"/>
      <c r="J21" s="53" t="s">
        <v>33</v>
      </c>
      <c r="K21" s="54" t="s">
        <v>65</v>
      </c>
      <c r="L21" s="65">
        <f t="shared" si="0"/>
        <v>791.0000000000001</v>
      </c>
      <c r="M21" s="65">
        <v>486.00000000000006</v>
      </c>
      <c r="N21" s="73">
        <v>305.00000000000006</v>
      </c>
      <c r="O21" s="5"/>
      <c r="P21" s="5"/>
      <c r="R21" s="53" t="s">
        <v>33</v>
      </c>
      <c r="S21" s="54" t="s">
        <v>65</v>
      </c>
      <c r="T21" s="16">
        <f t="shared" si="1"/>
        <v>30670.218053097342</v>
      </c>
      <c r="U21" s="3">
        <f t="shared" si="1"/>
        <v>20554.148353909462</v>
      </c>
      <c r="V21" s="24">
        <f t="shared" si="1"/>
        <v>46789.59468852459</v>
      </c>
      <c r="W21" s="5"/>
      <c r="AA21" s="53" t="s">
        <v>33</v>
      </c>
      <c r="AB21" s="54" t="s">
        <v>65</v>
      </c>
      <c r="AC21" s="59">
        <f t="shared" si="2"/>
        <v>4.213436967949571</v>
      </c>
      <c r="AD21" s="57">
        <f t="shared" si="2"/>
        <v>2.8237037105230485</v>
      </c>
      <c r="AE21" s="58">
        <f t="shared" si="2"/>
        <v>6.427897174865276</v>
      </c>
      <c r="AF21" s="5"/>
    </row>
    <row r="22" spans="1:32" ht="32.25" customHeight="1">
      <c r="A22" s="5"/>
      <c r="B22" s="21" t="s">
        <v>34</v>
      </c>
      <c r="C22" s="18" t="s">
        <v>16</v>
      </c>
      <c r="D22" s="16">
        <f t="shared" si="3"/>
        <v>20849894.14</v>
      </c>
      <c r="E22" s="3">
        <v>15762096.55</v>
      </c>
      <c r="F22" s="24">
        <v>5087797.590000001</v>
      </c>
      <c r="G22" s="5"/>
      <c r="I22" s="5"/>
      <c r="J22" s="53" t="s">
        <v>34</v>
      </c>
      <c r="K22" s="54" t="s">
        <v>66</v>
      </c>
      <c r="L22" s="65">
        <f t="shared" si="0"/>
        <v>4041.9999999999977</v>
      </c>
      <c r="M22" s="65">
        <v>2844.999999999998</v>
      </c>
      <c r="N22" s="73">
        <v>1196.9999999999995</v>
      </c>
      <c r="O22" s="5"/>
      <c r="P22" s="5"/>
      <c r="R22" s="53" t="s">
        <v>34</v>
      </c>
      <c r="S22" s="54" t="s">
        <v>66</v>
      </c>
      <c r="T22" s="16">
        <f t="shared" si="1"/>
        <v>5158.311266699657</v>
      </c>
      <c r="U22" s="3">
        <f t="shared" si="1"/>
        <v>5540.279982425312</v>
      </c>
      <c r="V22" s="24">
        <f t="shared" si="1"/>
        <v>4250.457468671681</v>
      </c>
      <c r="W22" s="5"/>
      <c r="AA22" s="53" t="s">
        <v>34</v>
      </c>
      <c r="AB22" s="54" t="s">
        <v>66</v>
      </c>
      <c r="AC22" s="59">
        <f t="shared" si="2"/>
        <v>0.7086424800005034</v>
      </c>
      <c r="AD22" s="57">
        <f t="shared" si="2"/>
        <v>0.7611168740414079</v>
      </c>
      <c r="AE22" s="58">
        <f t="shared" si="2"/>
        <v>0.583922637856499</v>
      </c>
      <c r="AF22" s="5"/>
    </row>
    <row r="23" spans="1:32" ht="33.75" customHeight="1">
      <c r="A23" s="5"/>
      <c r="B23" s="21" t="s">
        <v>35</v>
      </c>
      <c r="C23" s="18" t="s">
        <v>17</v>
      </c>
      <c r="D23" s="16">
        <f t="shared" si="3"/>
        <v>68176609.50800008</v>
      </c>
      <c r="E23" s="3">
        <v>46150826.87500007</v>
      </c>
      <c r="F23" s="24">
        <v>22025782.633</v>
      </c>
      <c r="G23" s="5"/>
      <c r="I23" s="5"/>
      <c r="J23" s="53" t="s">
        <v>35</v>
      </c>
      <c r="K23" s="54" t="s">
        <v>67</v>
      </c>
      <c r="L23" s="65">
        <f t="shared" si="0"/>
        <v>28127</v>
      </c>
      <c r="M23" s="65">
        <v>20218.999999999993</v>
      </c>
      <c r="N23" s="73">
        <v>7908.0000000000055</v>
      </c>
      <c r="O23" s="5"/>
      <c r="P23" s="5"/>
      <c r="R23" s="53" t="s">
        <v>35</v>
      </c>
      <c r="S23" s="54" t="s">
        <v>67</v>
      </c>
      <c r="T23" s="16">
        <f t="shared" si="1"/>
        <v>2423.8848618053853</v>
      </c>
      <c r="U23" s="3">
        <f t="shared" si="1"/>
        <v>2282.547449181467</v>
      </c>
      <c r="V23" s="24">
        <f t="shared" si="1"/>
        <v>2785.253241401111</v>
      </c>
      <c r="W23" s="5"/>
      <c r="AA23" s="53" t="s">
        <v>35</v>
      </c>
      <c r="AB23" s="54" t="s">
        <v>67</v>
      </c>
      <c r="AC23" s="59">
        <f t="shared" si="2"/>
        <v>0.33299033169908493</v>
      </c>
      <c r="AD23" s="57">
        <f t="shared" si="2"/>
        <v>0.3135735711702559</v>
      </c>
      <c r="AE23" s="58">
        <f t="shared" si="2"/>
        <v>0.3826346768094028</v>
      </c>
      <c r="AF23" s="5"/>
    </row>
    <row r="24" spans="1:32" ht="27" customHeight="1">
      <c r="A24" s="5"/>
      <c r="B24" s="21" t="s">
        <v>36</v>
      </c>
      <c r="C24" s="18" t="s">
        <v>18</v>
      </c>
      <c r="D24" s="16">
        <f t="shared" si="3"/>
        <v>192354315.5140004</v>
      </c>
      <c r="E24" s="3">
        <v>164352783.73000038</v>
      </c>
      <c r="F24" s="24">
        <v>28001531.784</v>
      </c>
      <c r="G24" s="5"/>
      <c r="I24" s="5"/>
      <c r="J24" s="53" t="s">
        <v>36</v>
      </c>
      <c r="K24" s="54" t="s">
        <v>68</v>
      </c>
      <c r="L24" s="65">
        <f t="shared" si="0"/>
        <v>119594.00000000038</v>
      </c>
      <c r="M24" s="65">
        <v>104576.00000000035</v>
      </c>
      <c r="N24" s="73">
        <v>15018.000000000022</v>
      </c>
      <c r="O24" s="5"/>
      <c r="P24" s="5"/>
      <c r="R24" s="53" t="s">
        <v>36</v>
      </c>
      <c r="S24" s="54" t="s">
        <v>68</v>
      </c>
      <c r="T24" s="16">
        <f t="shared" si="1"/>
        <v>1608.3943635466644</v>
      </c>
      <c r="U24" s="3">
        <f t="shared" si="1"/>
        <v>1571.610921530751</v>
      </c>
      <c r="V24" s="24">
        <f t="shared" si="1"/>
        <v>1864.5313479824185</v>
      </c>
      <c r="W24" s="5"/>
      <c r="AA24" s="53" t="s">
        <v>36</v>
      </c>
      <c r="AB24" s="54" t="s">
        <v>68</v>
      </c>
      <c r="AC24" s="59">
        <f t="shared" si="2"/>
        <v>0.22095924648063764</v>
      </c>
      <c r="AD24" s="57">
        <f t="shared" si="2"/>
        <v>0.21590598229679767</v>
      </c>
      <c r="AE24" s="58">
        <f t="shared" si="2"/>
        <v>0.25614703149124146</v>
      </c>
      <c r="AF24" s="5"/>
    </row>
    <row r="25" spans="1:32" ht="30">
      <c r="A25" s="5"/>
      <c r="B25" s="21" t="s">
        <v>37</v>
      </c>
      <c r="C25" s="18" t="s">
        <v>19</v>
      </c>
      <c r="D25" s="16">
        <f t="shared" si="3"/>
        <v>357149662.7089999</v>
      </c>
      <c r="E25" s="3">
        <v>341497139.0809999</v>
      </c>
      <c r="F25" s="24">
        <v>15652523.627999987</v>
      </c>
      <c r="G25" s="5"/>
      <c r="I25" s="5"/>
      <c r="J25" s="53" t="s">
        <v>37</v>
      </c>
      <c r="K25" s="54" t="s">
        <v>69</v>
      </c>
      <c r="L25" s="65">
        <f t="shared" si="0"/>
        <v>31731.000000000044</v>
      </c>
      <c r="M25" s="65">
        <v>27269.00000000004</v>
      </c>
      <c r="N25" s="73">
        <v>4462.000000000003</v>
      </c>
      <c r="O25" s="5"/>
      <c r="P25" s="5"/>
      <c r="R25" s="53" t="s">
        <v>37</v>
      </c>
      <c r="S25" s="54" t="s">
        <v>69</v>
      </c>
      <c r="T25" s="16">
        <f t="shared" si="1"/>
        <v>11255.543875358462</v>
      </c>
      <c r="U25" s="3">
        <f t="shared" si="1"/>
        <v>12523.273280318288</v>
      </c>
      <c r="V25" s="24">
        <f t="shared" si="1"/>
        <v>3507.961368892868</v>
      </c>
      <c r="W25" s="5"/>
      <c r="AA25" s="53" t="s">
        <v>37</v>
      </c>
      <c r="AB25" s="54" t="s">
        <v>69</v>
      </c>
      <c r="AC25" s="59">
        <f t="shared" si="2"/>
        <v>1.5462728232551444</v>
      </c>
      <c r="AD25" s="57">
        <f t="shared" si="2"/>
        <v>1.7204319352303854</v>
      </c>
      <c r="AE25" s="58">
        <f t="shared" si="2"/>
        <v>0.4819194336422242</v>
      </c>
      <c r="AF25" s="5"/>
    </row>
    <row r="26" spans="1:32" ht="27.75" customHeight="1">
      <c r="A26" s="5"/>
      <c r="B26" s="21" t="s">
        <v>38</v>
      </c>
      <c r="C26" s="18" t="s">
        <v>20</v>
      </c>
      <c r="D26" s="16">
        <f t="shared" si="3"/>
        <v>146352752.79999998</v>
      </c>
      <c r="E26" s="3">
        <v>126653468.20999996</v>
      </c>
      <c r="F26" s="24">
        <v>19699284.590000026</v>
      </c>
      <c r="G26" s="5"/>
      <c r="I26" s="5"/>
      <c r="J26" s="53" t="s">
        <v>38</v>
      </c>
      <c r="K26" s="54" t="s">
        <v>70</v>
      </c>
      <c r="L26" s="65">
        <f t="shared" si="0"/>
        <v>32572.999999999993</v>
      </c>
      <c r="M26" s="65">
        <v>26460.999999999993</v>
      </c>
      <c r="N26" s="73">
        <v>6112</v>
      </c>
      <c r="O26" s="5"/>
      <c r="P26" s="5"/>
      <c r="R26" s="53" t="s">
        <v>38</v>
      </c>
      <c r="S26" s="54" t="s">
        <v>70</v>
      </c>
      <c r="T26" s="16">
        <f t="shared" si="1"/>
        <v>4493.069499278544</v>
      </c>
      <c r="U26" s="3">
        <f t="shared" si="1"/>
        <v>4786.420324628699</v>
      </c>
      <c r="V26" s="24">
        <f t="shared" si="1"/>
        <v>3223.050489201575</v>
      </c>
      <c r="W26" s="5"/>
      <c r="AA26" s="53" t="s">
        <v>38</v>
      </c>
      <c r="AB26" s="54" t="s">
        <v>70</v>
      </c>
      <c r="AC26" s="59">
        <f t="shared" si="2"/>
        <v>0.6172523812857288</v>
      </c>
      <c r="AD26" s="57">
        <f t="shared" si="2"/>
        <v>0.6575525581533673</v>
      </c>
      <c r="AE26" s="58">
        <f t="shared" si="2"/>
        <v>0.4427787261655425</v>
      </c>
      <c r="AF26" s="5"/>
    </row>
    <row r="27" spans="1:32" ht="27" customHeight="1">
      <c r="A27" s="5"/>
      <c r="B27" s="22" t="s">
        <v>39</v>
      </c>
      <c r="C27" s="19" t="s">
        <v>21</v>
      </c>
      <c r="D27" s="12">
        <f t="shared" si="3"/>
        <v>230803917.6659994</v>
      </c>
      <c r="E27" s="4">
        <v>164049276.8359992</v>
      </c>
      <c r="F27" s="25">
        <v>66754640.83000023</v>
      </c>
      <c r="G27" s="5"/>
      <c r="I27" s="5"/>
      <c r="J27" s="55" t="s">
        <v>39</v>
      </c>
      <c r="K27" s="56" t="s">
        <v>71</v>
      </c>
      <c r="L27" s="66">
        <f t="shared" si="0"/>
        <v>64514.999999999854</v>
      </c>
      <c r="M27" s="66">
        <v>33399.99999999981</v>
      </c>
      <c r="N27" s="74">
        <v>31115.00000000004</v>
      </c>
      <c r="O27" s="5"/>
      <c r="P27" s="5"/>
      <c r="R27" s="55" t="s">
        <v>39</v>
      </c>
      <c r="S27" s="56" t="s">
        <v>71</v>
      </c>
      <c r="T27" s="12">
        <f t="shared" si="1"/>
        <v>3577.5233304812823</v>
      </c>
      <c r="U27" s="4">
        <f t="shared" si="1"/>
        <v>4911.654995089824</v>
      </c>
      <c r="V27" s="25">
        <f t="shared" si="1"/>
        <v>2145.4167067330914</v>
      </c>
      <c r="W27" s="5"/>
      <c r="AA27" s="55" t="s">
        <v>39</v>
      </c>
      <c r="AB27" s="56" t="s">
        <v>71</v>
      </c>
      <c r="AC27" s="60">
        <f>T27/$T$9</f>
        <v>0.49147577067289994</v>
      </c>
      <c r="AD27" s="61">
        <f t="shared" si="2"/>
        <v>0.6747571436987446</v>
      </c>
      <c r="AE27" s="62">
        <f>V27/$T$9</f>
        <v>0.2947347178346173</v>
      </c>
      <c r="AF27" s="5"/>
    </row>
    <row r="28" spans="1:32" ht="10.5" customHeight="1">
      <c r="A28" s="5"/>
      <c r="B28" s="5"/>
      <c r="C28" s="13"/>
      <c r="D28" s="3"/>
      <c r="E28" s="3"/>
      <c r="F28" s="3"/>
      <c r="G28" s="5"/>
      <c r="I28" s="5"/>
      <c r="K28" s="64"/>
      <c r="L28" s="65"/>
      <c r="M28" s="65"/>
      <c r="N28" s="65"/>
      <c r="O28" s="5"/>
      <c r="P28" s="5"/>
      <c r="R28" s="33"/>
      <c r="S28" s="13"/>
      <c r="T28" s="3"/>
      <c r="U28" s="3"/>
      <c r="V28" s="3"/>
      <c r="W28" s="5"/>
      <c r="AA28" s="33"/>
      <c r="AB28" s="13"/>
      <c r="AC28" s="3"/>
      <c r="AD28" s="3"/>
      <c r="AE28" s="3"/>
      <c r="AF28" s="5"/>
    </row>
    <row r="29" spans="1:32" ht="12" customHeight="1">
      <c r="A29" s="5"/>
      <c r="B29" s="23" t="s">
        <v>43</v>
      </c>
      <c r="G29" s="5"/>
      <c r="I29" s="5"/>
      <c r="J29" s="40" t="s">
        <v>83</v>
      </c>
      <c r="K29" s="64"/>
      <c r="L29" s="65"/>
      <c r="M29" s="65"/>
      <c r="N29" s="65"/>
      <c r="O29" s="5"/>
      <c r="P29" s="5"/>
      <c r="R29" s="40" t="s">
        <v>44</v>
      </c>
      <c r="S29" s="13"/>
      <c r="T29" s="3"/>
      <c r="U29" s="3"/>
      <c r="V29" s="3"/>
      <c r="W29" s="5"/>
      <c r="AA29" s="40" t="s">
        <v>44</v>
      </c>
      <c r="AB29" s="13"/>
      <c r="AC29" s="3"/>
      <c r="AD29" s="3"/>
      <c r="AE29" s="3"/>
      <c r="AF29" s="5"/>
    </row>
    <row r="30" spans="1:32" ht="12" customHeight="1">
      <c r="A30" s="5"/>
      <c r="B30" s="23" t="s">
        <v>41</v>
      </c>
      <c r="G30" s="5"/>
      <c r="I30" s="5"/>
      <c r="J30" s="40" t="s">
        <v>84</v>
      </c>
      <c r="K30" s="64"/>
      <c r="L30" s="65"/>
      <c r="M30" s="65"/>
      <c r="N30" s="65"/>
      <c r="O30" s="5"/>
      <c r="P30" s="5"/>
      <c r="R30" s="40" t="s">
        <v>48</v>
      </c>
      <c r="S30" s="13"/>
      <c r="T30" s="3"/>
      <c r="U30" s="3"/>
      <c r="V30" s="3"/>
      <c r="W30" s="5"/>
      <c r="AA30" s="69" t="s">
        <v>80</v>
      </c>
      <c r="AB30" s="13"/>
      <c r="AC30" s="3"/>
      <c r="AD30" s="3"/>
      <c r="AE30" s="3"/>
      <c r="AF30" s="5"/>
    </row>
    <row r="31" spans="1:32" ht="15.75" customHeight="1">
      <c r="A31" s="5"/>
      <c r="G31" s="5"/>
      <c r="I31" s="5"/>
      <c r="J31" s="23" t="s">
        <v>43</v>
      </c>
      <c r="K31" s="64"/>
      <c r="L31" s="65"/>
      <c r="M31" s="65"/>
      <c r="N31" s="65"/>
      <c r="O31" s="5"/>
      <c r="P31" s="5"/>
      <c r="R31" s="40" t="s">
        <v>83</v>
      </c>
      <c r="S31" s="13"/>
      <c r="T31" s="3"/>
      <c r="U31" s="3"/>
      <c r="V31" s="3"/>
      <c r="W31" s="5"/>
      <c r="AA31" s="40" t="s">
        <v>90</v>
      </c>
      <c r="AB31" s="13"/>
      <c r="AC31" s="3"/>
      <c r="AD31" s="3"/>
      <c r="AE31" s="3"/>
      <c r="AF31" s="5"/>
    </row>
    <row r="32" spans="1:32" ht="12" customHeight="1">
      <c r="A32" s="5"/>
      <c r="G32" s="5"/>
      <c r="I32" s="5"/>
      <c r="J32" s="23" t="s">
        <v>41</v>
      </c>
      <c r="K32" s="67"/>
      <c r="O32" s="5"/>
      <c r="P32" s="5"/>
      <c r="R32" s="40" t="s">
        <v>84</v>
      </c>
      <c r="S32" s="13"/>
      <c r="T32" s="3"/>
      <c r="U32" s="3"/>
      <c r="V32" s="3"/>
      <c r="W32" s="5"/>
      <c r="AA32" s="40" t="s">
        <v>89</v>
      </c>
      <c r="AB32" s="13"/>
      <c r="AC32" s="3"/>
      <c r="AD32" s="3"/>
      <c r="AE32" s="3"/>
      <c r="AF32" s="5"/>
    </row>
    <row r="33" spans="1:32" ht="12" customHeight="1">
      <c r="A33" s="5"/>
      <c r="G33" s="5"/>
      <c r="I33" s="5"/>
      <c r="O33" s="5"/>
      <c r="P33" s="5"/>
      <c r="R33" s="41" t="s">
        <v>43</v>
      </c>
      <c r="S33" s="13"/>
      <c r="T33" s="3"/>
      <c r="U33" s="3"/>
      <c r="V33" s="3"/>
      <c r="W33" s="5"/>
      <c r="AA33" s="41" t="s">
        <v>43</v>
      </c>
      <c r="AB33" s="13"/>
      <c r="AC33" s="3"/>
      <c r="AD33" s="3"/>
      <c r="AE33" s="3"/>
      <c r="AF33" s="5"/>
    </row>
    <row r="34" spans="1:32" ht="12" customHeight="1">
      <c r="A34" s="5"/>
      <c r="G34" s="5"/>
      <c r="I34" s="5"/>
      <c r="O34" s="5"/>
      <c r="P34" s="5"/>
      <c r="R34" s="41" t="s">
        <v>45</v>
      </c>
      <c r="S34" s="13"/>
      <c r="T34" s="33"/>
      <c r="U34" s="33"/>
      <c r="V34" s="33"/>
      <c r="W34" s="5"/>
      <c r="AA34" s="41" t="s">
        <v>45</v>
      </c>
      <c r="AB34" s="13"/>
      <c r="AC34" s="33"/>
      <c r="AD34" s="33"/>
      <c r="AE34" s="33"/>
      <c r="AF34" s="5"/>
    </row>
    <row r="35" spans="1:32" ht="12" customHeight="1">
      <c r="A35" s="5"/>
      <c r="G35" s="5"/>
      <c r="I35" s="5"/>
      <c r="O35" s="5"/>
      <c r="P35" s="5"/>
      <c r="S35" s="13"/>
      <c r="T35" s="33"/>
      <c r="U35" s="33"/>
      <c r="V35" s="33"/>
      <c r="W35" s="5"/>
      <c r="AB35" s="13"/>
      <c r="AC35" s="33"/>
      <c r="AD35" s="33"/>
      <c r="AE35" s="33"/>
      <c r="AF35" s="5"/>
    </row>
    <row r="36" spans="11:31" ht="12" customHeight="1">
      <c r="K36" s="49"/>
      <c r="L36" s="49"/>
      <c r="M36" s="49"/>
      <c r="S36" s="13"/>
      <c r="T36" s="34"/>
      <c r="U36" s="34"/>
      <c r="V36" s="34"/>
      <c r="AA36" s="34"/>
      <c r="AB36" s="13"/>
      <c r="AC36" s="34"/>
      <c r="AD36" s="34"/>
      <c r="AE36" s="34"/>
    </row>
    <row r="37" spans="11:31" ht="15">
      <c r="K37" s="50"/>
      <c r="L37" s="51"/>
      <c r="M37" s="51"/>
      <c r="S37" s="34"/>
      <c r="T37" s="34"/>
      <c r="U37" s="34"/>
      <c r="V37" s="34"/>
      <c r="AA37" s="34"/>
      <c r="AB37" s="34"/>
      <c r="AC37" s="34"/>
      <c r="AD37" s="34"/>
      <c r="AE37" s="34"/>
    </row>
    <row r="38" spans="11:31" ht="15">
      <c r="K38" s="50"/>
      <c r="L38" s="51"/>
      <c r="M38" s="51"/>
      <c r="R38" s="34"/>
      <c r="S38" s="34"/>
      <c r="T38" s="34"/>
      <c r="U38" s="34"/>
      <c r="V38" s="34"/>
      <c r="AA38" s="34"/>
      <c r="AB38" s="34"/>
      <c r="AC38" s="34"/>
      <c r="AD38" s="34"/>
      <c r="AE38" s="34"/>
    </row>
    <row r="39" spans="11:31" ht="15">
      <c r="K39" s="50"/>
      <c r="L39" s="51"/>
      <c r="M39" s="51"/>
      <c r="R39" s="34"/>
      <c r="S39" s="34"/>
      <c r="T39" s="34"/>
      <c r="U39" s="34"/>
      <c r="V39" s="34"/>
      <c r="AA39" s="34"/>
      <c r="AB39" s="34"/>
      <c r="AC39" s="34"/>
      <c r="AD39" s="34"/>
      <c r="AE39" s="34"/>
    </row>
    <row r="40" spans="11:31" ht="15">
      <c r="K40" s="50"/>
      <c r="L40" s="51"/>
      <c r="M40" s="51"/>
      <c r="R40" s="34"/>
      <c r="S40" s="34"/>
      <c r="T40" s="34"/>
      <c r="U40" s="34"/>
      <c r="V40" s="34"/>
      <c r="AA40" s="34"/>
      <c r="AB40" s="34"/>
      <c r="AC40" s="34"/>
      <c r="AD40" s="34"/>
      <c r="AE40" s="34"/>
    </row>
    <row r="41" spans="11:13" ht="15">
      <c r="K41" s="50"/>
      <c r="L41" s="51"/>
      <c r="M41" s="51"/>
    </row>
    <row r="42" spans="11:13" ht="15">
      <c r="K42" s="50"/>
      <c r="L42" s="51"/>
      <c r="M42" s="51"/>
    </row>
    <row r="43" spans="11:13" ht="15">
      <c r="K43" s="50"/>
      <c r="L43" s="51"/>
      <c r="M43" s="51"/>
    </row>
    <row r="44" spans="11:13" ht="15">
      <c r="K44" s="50"/>
      <c r="L44" s="51"/>
      <c r="M44" s="51"/>
    </row>
    <row r="45" spans="11:13" ht="15">
      <c r="K45" s="50"/>
      <c r="L45" s="51"/>
      <c r="M45" s="51"/>
    </row>
    <row r="46" spans="11:13" ht="15">
      <c r="K46" s="50"/>
      <c r="L46" s="51"/>
      <c r="M46" s="51"/>
    </row>
    <row r="47" spans="11:13" ht="15">
      <c r="K47" s="50"/>
      <c r="L47" s="51"/>
      <c r="M47" s="51"/>
    </row>
    <row r="48" spans="11:13" ht="15">
      <c r="K48" s="50"/>
      <c r="L48" s="51"/>
      <c r="M48" s="51"/>
    </row>
    <row r="49" spans="11:13" ht="15">
      <c r="K49" s="50"/>
      <c r="L49" s="51"/>
      <c r="M49" s="51"/>
    </row>
    <row r="50" spans="11:13" ht="15">
      <c r="K50" s="50"/>
      <c r="L50" s="51"/>
      <c r="M50" s="51"/>
    </row>
    <row r="51" spans="11:13" ht="15">
      <c r="K51" s="50"/>
      <c r="L51" s="51"/>
      <c r="M51" s="51"/>
    </row>
    <row r="52" spans="11:13" ht="15">
      <c r="K52" s="50"/>
      <c r="L52" s="51"/>
      <c r="M52" s="51"/>
    </row>
    <row r="53" spans="11:13" ht="15">
      <c r="K53" s="50"/>
      <c r="L53" s="51"/>
      <c r="M53" s="51"/>
    </row>
  </sheetData>
  <sheetProtection/>
  <mergeCells count="8">
    <mergeCell ref="AA5:AB7"/>
    <mergeCell ref="AC5:AE5"/>
    <mergeCell ref="B5:C7"/>
    <mergeCell ref="D5:F5"/>
    <mergeCell ref="J5:K6"/>
    <mergeCell ref="L5:N5"/>
    <mergeCell ref="R5:S7"/>
    <mergeCell ref="T5:V5"/>
  </mergeCells>
  <printOptions/>
  <pageMargins left="0.7086614173228347" right="0.5118110236220472" top="0.7480314960629921" bottom="0.35433070866141736" header="0.31496062992125984" footer="0.31496062992125984"/>
  <pageSetup horizontalDpi="300" verticalDpi="300" orientation="portrait" paperSize="9" r:id="rId1"/>
  <headerFooter>
    <oddFooter>&amp;CV-5-6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2014-11-08T05:00:32Z</cp:lastPrinted>
  <dcterms:created xsi:type="dcterms:W3CDTF">2009-05-05T14:52:36Z</dcterms:created>
  <dcterms:modified xsi:type="dcterms:W3CDTF">2015-01-20T07:41:11Z</dcterms:modified>
  <cp:category/>
  <cp:version/>
  <cp:contentType/>
  <cp:contentStatus/>
</cp:coreProperties>
</file>