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4-1" sheetId="1" r:id="rId1"/>
    <sheet name="Table 24-2" sheetId="2" r:id="rId2"/>
    <sheet name="Table 24-3" sheetId="3" r:id="rId3"/>
  </sheets>
  <definedNames>
    <definedName name="_xlnm.Print_Area" localSheetId="0">'Table 24-1'!$K$1:$S$40</definedName>
    <definedName name="_xlnm.Print_Area" localSheetId="1">'Table 24-2'!$U$1:$AC$41</definedName>
    <definedName name="_xlnm.Print_Area" localSheetId="2">'Table 24-3'!$U$1:$AC$41</definedName>
  </definedNames>
  <calcPr fullCalcOnLoad="1"/>
</workbook>
</file>

<file path=xl/sharedStrings.xml><?xml version="1.0" encoding="utf-8"?>
<sst xmlns="http://schemas.openxmlformats.org/spreadsheetml/2006/main" count="292" uniqueCount="91">
  <si>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</si>
  <si>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</si>
  <si>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</si>
  <si>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</si>
  <si>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</si>
  <si>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</si>
  <si>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</si>
  <si>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</si>
  <si>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</si>
  <si>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</si>
  <si>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</si>
  <si>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</si>
  <si>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</si>
  <si>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</si>
  <si>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</si>
  <si>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</si>
  <si>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</si>
  <si>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</si>
  <si>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</si>
  <si>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</si>
  <si>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</si>
  <si>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</si>
  <si>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</si>
  <si>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</si>
  <si>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</si>
  <si>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101 and over</t>
  </si>
  <si>
    <t>11-50</t>
  </si>
  <si>
    <t xml:space="preserve">                 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</si>
  <si>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</si>
  <si>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</si>
  <si>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</si>
  <si>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</si>
  <si>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</si>
  <si>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</si>
  <si>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</si>
  <si>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</si>
  <si>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</si>
  <si>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</si>
  <si>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</si>
  <si>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</si>
  <si>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</si>
  <si>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</si>
  <si>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</si>
  <si>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</si>
  <si>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</si>
  <si>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</si>
  <si>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</si>
  <si>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</si>
  <si>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</si>
  <si>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          Sex of Representative - Cambodia (2011)      </t>
  </si>
  <si>
    <t xml:space="preserve">          Sex of Representative - Cambodia (2011)</t>
  </si>
  <si>
    <t>Sex of Representative</t>
  </si>
  <si>
    <t xml:space="preserve">Size of Persons Engaged 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</si>
  <si>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</si>
  <si>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</si>
  <si>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</si>
  <si>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</si>
  <si>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</si>
  <si>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</si>
  <si>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</si>
  <si>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</si>
  <si>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</si>
  <si>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</si>
  <si>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</si>
  <si>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</si>
  <si>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</si>
  <si>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</si>
  <si>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(proportion to average)</t>
  </si>
  <si>
    <t>(persons engaged)</t>
  </si>
  <si>
    <t>(USD / person engaged)</t>
  </si>
  <si>
    <r>
      <t xml:space="preserve">1) The formula for calculating Annual Expenses per </t>
    </r>
    <r>
      <rPr>
        <i/>
        <sz val="10"/>
        <rFont val="Arial"/>
        <family val="2"/>
      </rPr>
      <t>Entity is as follows:</t>
    </r>
  </si>
  <si>
    <r>
      <t xml:space="preserve">   Annual Expenses per </t>
    </r>
    <r>
      <rPr>
        <i/>
        <sz val="10"/>
        <rFont val="Arial"/>
        <family val="2"/>
      </rPr>
      <t>Entity = Annual Expenses/  Number of Entities</t>
    </r>
  </si>
  <si>
    <t xml:space="preserve">  "Annual Expenses per Entity"</t>
  </si>
  <si>
    <t>1)The formula for calculating Annual Expenses per Person Engaged is as follows:</t>
  </si>
  <si>
    <t xml:space="preserve">   Annual Expenses per Person Engaged = Annual Expenses/ Number of Persons Engaged </t>
  </si>
  <si>
    <t xml:space="preserve">  are excluded from calculation of "Annual Expenses per Person Engaged".</t>
  </si>
  <si>
    <t xml:space="preserve">* The persons engaged of those entities with No expenses and Expenses not reported </t>
  </si>
  <si>
    <t xml:space="preserve">* The Entities with No expenses and Expenses not reported are excluded from calculation of </t>
  </si>
  <si>
    <t xml:space="preserve">2) The Entities with No expenses and Expenses not reported are excluded from calculation of </t>
  </si>
  <si>
    <t xml:space="preserve">2)The Persons Engaged of those Entities with No expenses and Expenses not reported </t>
  </si>
  <si>
    <t>(entities)</t>
  </si>
  <si>
    <t>(USD / entity)</t>
  </si>
  <si>
    <t>Table 24-1. Annual Expenses* except Street Business by Size of Persons Engaged and Sex of Representative</t>
  </si>
  <si>
    <t xml:space="preserve">Table 31b. Number of Entities except Street Business by Size of Persons Engaged and </t>
  </si>
  <si>
    <t>Table 41b. Number of Persons Engaged except Street Business by Size of Persons Engaged and</t>
  </si>
  <si>
    <t xml:space="preserve">Table 24-1. Annual Expenses except Street Businesses by Size of Persons Engaged and </t>
  </si>
  <si>
    <t xml:space="preserve">Table 24-2. Annual Expenses per Entities except Street Businesses by Size of Persons Engaged </t>
  </si>
  <si>
    <t xml:space="preserve">Table 24-3. Annual Expenses per Person Engaged except Street Businesses by Size of </t>
  </si>
  <si>
    <t xml:space="preserve">                  Sex of Representative - Cambodia (2011)</t>
  </si>
  <si>
    <t xml:space="preserve">                  and Sex of Representative - Cambodia (2011)</t>
  </si>
  <si>
    <t xml:space="preserve">                  Persons Engaged and Sex of Representative - Cambodia (2011)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</si>
</sst>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5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i/>
      <sz val="10"/>
      <name val="Arial Unicode MS"/>
      <family val="3"/>
    </font>
    <font>
      <sz val="9"/>
      <name val="ＭＳ Ｐゴシック"/>
      <family val="3"/>
    </font>
    <font>
      <sz val="11"/>
      <name val="ＭＳ Ｐゴシック"/>
      <family val="3"/>
    </font>
    <font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vertical="center"/>
    </xf>
    <xf numFmtId="189" fontId="2" fillId="0" borderId="28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65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6" fillId="0" borderId="0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wrapText="1"/>
      <protection/>
    </xf>
    <xf numFmtId="0" fontId="6" fillId="0" borderId="0" xfId="64" applyFont="1" applyFill="1" applyBorder="1" applyAlignment="1">
      <alignment horizontal="right" wrapText="1"/>
      <protection/>
    </xf>
    <xf numFmtId="186" fontId="2" fillId="0" borderId="11" xfId="0" applyNumberFormat="1" applyFont="1" applyFill="1" applyBorder="1" applyAlignment="1">
      <alignment vertical="center"/>
    </xf>
    <xf numFmtId="183" fontId="0" fillId="0" borderId="0" xfId="5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2" xfId="61"/>
    <cellStyle name="標準_Table 21-2_1" xfId="62"/>
    <cellStyle name="標準_Table 21-2_2" xfId="63"/>
    <cellStyle name="標準_Table 21-3" xfId="64"/>
    <cellStyle name="標準_Table 24-1_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9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3.7109375" style="1" customWidth="1"/>
    <col min="12" max="12" width="18.421875" style="1" customWidth="1"/>
    <col min="13" max="18" width="10.7109375" style="1" customWidth="1"/>
    <col min="19" max="19" width="2.57421875" style="1" customWidth="1"/>
    <col min="20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</row>
    <row r="2" spans="1:18" ht="15" customHeight="1">
      <c r="A2" s="7"/>
      <c r="B2" s="8" t="s">
        <v>82</v>
      </c>
      <c r="C2" s="8"/>
      <c r="D2" s="8"/>
      <c r="E2" s="8"/>
      <c r="F2" s="8"/>
      <c r="G2" s="8"/>
      <c r="H2" s="8"/>
      <c r="I2" s="7"/>
      <c r="K2" s="7"/>
      <c r="L2" s="8" t="s">
        <v>85</v>
      </c>
      <c r="M2" s="8"/>
      <c r="N2" s="8"/>
      <c r="O2" s="8"/>
      <c r="P2" s="8"/>
      <c r="Q2" s="8"/>
      <c r="R2" s="8"/>
    </row>
    <row r="3" spans="1:18" ht="15" customHeight="1">
      <c r="A3" s="7"/>
      <c r="B3" s="8" t="s">
        <v>27</v>
      </c>
      <c r="C3" s="8"/>
      <c r="D3" s="8"/>
      <c r="E3" s="8"/>
      <c r="F3" s="8"/>
      <c r="G3" s="8"/>
      <c r="H3" s="8"/>
      <c r="I3" s="7"/>
      <c r="K3" s="7"/>
      <c r="L3" s="8" t="s">
        <v>88</v>
      </c>
      <c r="M3" s="8"/>
      <c r="N3" s="8"/>
      <c r="O3" s="8"/>
      <c r="P3" s="8"/>
      <c r="Q3" s="8"/>
      <c r="R3" s="8"/>
    </row>
    <row r="4" spans="1:18" ht="15" customHeight="1">
      <c r="A4" s="7"/>
      <c r="B4" s="8"/>
      <c r="C4" s="8"/>
      <c r="D4" s="8"/>
      <c r="E4" s="8"/>
      <c r="F4" s="8"/>
      <c r="G4" s="8"/>
      <c r="H4" s="8"/>
      <c r="I4" s="7"/>
      <c r="K4" s="7"/>
      <c r="L4" s="8"/>
      <c r="M4" s="8"/>
      <c r="N4" s="8"/>
      <c r="O4" s="8"/>
      <c r="P4" s="8"/>
      <c r="Q4" s="8"/>
      <c r="R4" s="8"/>
    </row>
    <row r="5" spans="1:18" ht="15" customHeight="1">
      <c r="A5" s="7"/>
      <c r="B5" s="48" t="s">
        <v>5</v>
      </c>
      <c r="C5" s="51" t="s">
        <v>51</v>
      </c>
      <c r="D5" s="52"/>
      <c r="E5" s="52"/>
      <c r="F5" s="52"/>
      <c r="G5" s="52"/>
      <c r="H5" s="53"/>
      <c r="I5" s="7"/>
      <c r="K5" s="7"/>
      <c r="L5" s="48" t="s">
        <v>52</v>
      </c>
      <c r="M5" s="51" t="s">
        <v>51</v>
      </c>
      <c r="N5" s="52"/>
      <c r="O5" s="52"/>
      <c r="P5" s="52"/>
      <c r="Q5" s="52"/>
      <c r="R5" s="53"/>
    </row>
    <row r="6" spans="1:18" ht="29.25" customHeight="1">
      <c r="A6" s="7"/>
      <c r="B6" s="49"/>
      <c r="C6" s="9" t="s">
        <v>53</v>
      </c>
      <c r="D6" s="10" t="s">
        <v>6</v>
      </c>
      <c r="E6" s="11" t="s">
        <v>7</v>
      </c>
      <c r="F6" s="12" t="s">
        <v>53</v>
      </c>
      <c r="G6" s="10" t="s">
        <v>6</v>
      </c>
      <c r="H6" s="11" t="s">
        <v>7</v>
      </c>
      <c r="I6" s="7"/>
      <c r="K6" s="7"/>
      <c r="L6" s="49"/>
      <c r="M6" s="9" t="s">
        <v>53</v>
      </c>
      <c r="N6" s="10" t="s">
        <v>6</v>
      </c>
      <c r="O6" s="11" t="s">
        <v>7</v>
      </c>
      <c r="P6" s="12" t="s">
        <v>53</v>
      </c>
      <c r="Q6" s="10" t="s">
        <v>6</v>
      </c>
      <c r="R6" s="11" t="s">
        <v>7</v>
      </c>
    </row>
    <row r="7" spans="1:18" ht="15" customHeight="1">
      <c r="A7" s="7"/>
      <c r="B7" s="50"/>
      <c r="C7" s="19"/>
      <c r="D7" s="19" t="s">
        <v>54</v>
      </c>
      <c r="E7" s="20"/>
      <c r="F7" s="13"/>
      <c r="G7" s="19" t="s">
        <v>8</v>
      </c>
      <c r="H7" s="20"/>
      <c r="I7" s="7"/>
      <c r="K7" s="7"/>
      <c r="L7" s="50"/>
      <c r="M7" s="19"/>
      <c r="N7" s="19" t="s">
        <v>55</v>
      </c>
      <c r="O7" s="20"/>
      <c r="P7" s="13"/>
      <c r="Q7" s="19" t="s">
        <v>8</v>
      </c>
      <c r="R7" s="20"/>
    </row>
    <row r="8" spans="1:18" ht="6.75" customHeight="1">
      <c r="A8" s="7"/>
      <c r="B8" s="14"/>
      <c r="C8" s="6"/>
      <c r="D8" s="6"/>
      <c r="E8" s="6"/>
      <c r="F8" s="2"/>
      <c r="G8" s="2"/>
      <c r="H8" s="3"/>
      <c r="I8" s="7"/>
      <c r="K8" s="7"/>
      <c r="L8" s="14"/>
      <c r="M8" s="6"/>
      <c r="N8" s="6"/>
      <c r="O8" s="6"/>
      <c r="P8" s="2"/>
      <c r="Q8" s="2"/>
      <c r="R8" s="3"/>
    </row>
    <row r="9" spans="1:18" ht="15">
      <c r="A9" s="7"/>
      <c r="B9" s="14" t="s">
        <v>17</v>
      </c>
      <c r="C9" s="6">
        <f>SUM(C11:C25)</f>
        <v>10691411435.169502</v>
      </c>
      <c r="D9" s="6">
        <f>SUM(D11:D25)</f>
        <v>6685612514.837996</v>
      </c>
      <c r="E9" s="6">
        <f>SUM(E11:E25)</f>
        <v>4005798920.331508</v>
      </c>
      <c r="F9" s="2">
        <f>C9/$C$9*100</f>
        <v>100</v>
      </c>
      <c r="G9" s="2">
        <f>D9/$C$9*100</f>
        <v>62.53255293165137</v>
      </c>
      <c r="H9" s="3">
        <f>E9/$C$9*100</f>
        <v>37.467447068348655</v>
      </c>
      <c r="I9" s="7"/>
      <c r="K9" s="7"/>
      <c r="L9" s="14" t="s">
        <v>56</v>
      </c>
      <c r="M9" s="6">
        <f>C9/1000000</f>
        <v>10691.411435169503</v>
      </c>
      <c r="N9" s="6">
        <f>D9/1000000</f>
        <v>6685.612514837995</v>
      </c>
      <c r="O9" s="6">
        <f>E9/1000000</f>
        <v>4005.7989203315083</v>
      </c>
      <c r="P9" s="2">
        <f>M9/$M$9*100</f>
        <v>100</v>
      </c>
      <c r="Q9" s="2">
        <f>N9/$M$9*100</f>
        <v>62.53255293165135</v>
      </c>
      <c r="R9" s="3">
        <f>O9/$M$9*100</f>
        <v>37.467447068348655</v>
      </c>
    </row>
    <row r="10" spans="1:18" ht="6.75" customHeight="1">
      <c r="A10" s="7"/>
      <c r="B10" s="14"/>
      <c r="C10" s="6"/>
      <c r="D10" s="6"/>
      <c r="E10" s="6"/>
      <c r="F10" s="2"/>
      <c r="G10" s="2"/>
      <c r="H10" s="3"/>
      <c r="I10" s="7"/>
      <c r="K10" s="7"/>
      <c r="L10" s="14"/>
      <c r="M10" s="6"/>
      <c r="N10" s="6"/>
      <c r="O10" s="6"/>
      <c r="P10" s="2"/>
      <c r="Q10" s="2"/>
      <c r="R10" s="3"/>
    </row>
    <row r="11" spans="1:18" ht="15">
      <c r="A11" s="7"/>
      <c r="B11" s="14" t="s">
        <v>9</v>
      </c>
      <c r="C11" s="6">
        <f>D11+E11</f>
        <v>1380637562.3055034</v>
      </c>
      <c r="D11" s="6">
        <v>286812300.91700006</v>
      </c>
      <c r="E11" s="6">
        <v>1093825261.3885033</v>
      </c>
      <c r="F11" s="2">
        <f aca="true" t="shared" si="0" ref="F11:F25">C11/$C$9*100</f>
        <v>12.913520078030881</v>
      </c>
      <c r="G11" s="2">
        <f aca="true" t="shared" si="1" ref="G11:G25">D11/$C$9*100</f>
        <v>2.6826420688808983</v>
      </c>
      <c r="H11" s="3">
        <f aca="true" t="shared" si="2" ref="H11:H25">E11/$C$9*100</f>
        <v>10.230878009149984</v>
      </c>
      <c r="I11" s="7"/>
      <c r="K11" s="7"/>
      <c r="L11" s="14" t="s">
        <v>9</v>
      </c>
      <c r="M11" s="6">
        <f aca="true" t="shared" si="3" ref="M11:M25">C11/1000000</f>
        <v>1380.6375623055035</v>
      </c>
      <c r="N11" s="6">
        <f aca="true" t="shared" si="4" ref="N11:N25">D11/1000000</f>
        <v>286.8123009170001</v>
      </c>
      <c r="O11" s="6">
        <f aca="true" t="shared" si="5" ref="O11:O25">E11/1000000</f>
        <v>1093.8252613885033</v>
      </c>
      <c r="P11" s="2">
        <f aca="true" t="shared" si="6" ref="P11:P25">M11/$M$9*100</f>
        <v>12.913520078030881</v>
      </c>
      <c r="Q11" s="2">
        <f aca="true" t="shared" si="7" ref="Q11:Q25">N11/$M$9*100</f>
        <v>2.6826420688808983</v>
      </c>
      <c r="R11" s="3">
        <f aca="true" t="shared" si="8" ref="R11:R25">O11/$M$9*100</f>
        <v>10.230878009149984</v>
      </c>
    </row>
    <row r="12" spans="1:18" ht="15">
      <c r="A12" s="7"/>
      <c r="B12" s="14">
        <v>2</v>
      </c>
      <c r="C12" s="6">
        <f>D12+E12</f>
        <v>1391218375.553201</v>
      </c>
      <c r="D12" s="6">
        <v>523567095.3691944</v>
      </c>
      <c r="E12" s="6">
        <v>867651280.1840066</v>
      </c>
      <c r="F12" s="2">
        <f t="shared" si="0"/>
        <v>13.012485619782385</v>
      </c>
      <c r="G12" s="2">
        <f t="shared" si="1"/>
        <v>4.897081162239396</v>
      </c>
      <c r="H12" s="3">
        <f t="shared" si="2"/>
        <v>8.115404457542988</v>
      </c>
      <c r="I12" s="7"/>
      <c r="K12" s="7"/>
      <c r="L12" s="14">
        <v>2</v>
      </c>
      <c r="M12" s="6">
        <f t="shared" si="3"/>
        <v>1391.218375553201</v>
      </c>
      <c r="N12" s="6">
        <f t="shared" si="4"/>
        <v>523.5670953691944</v>
      </c>
      <c r="O12" s="6">
        <f t="shared" si="5"/>
        <v>867.6512801840066</v>
      </c>
      <c r="P12" s="2">
        <f t="shared" si="6"/>
        <v>13.012485619782385</v>
      </c>
      <c r="Q12" s="2">
        <f t="shared" si="7"/>
        <v>4.897081162239396</v>
      </c>
      <c r="R12" s="3">
        <f t="shared" si="8"/>
        <v>8.11540445754299</v>
      </c>
    </row>
    <row r="13" spans="1:18" ht="15">
      <c r="A13" s="7"/>
      <c r="B13" s="14">
        <v>3</v>
      </c>
      <c r="C13" s="6">
        <f>D13+E13</f>
        <v>481069531.56099933</v>
      </c>
      <c r="D13" s="6">
        <v>198536493.66100037</v>
      </c>
      <c r="E13" s="6">
        <v>282533037.89999896</v>
      </c>
      <c r="F13" s="2">
        <f t="shared" si="0"/>
        <v>4.499588613515671</v>
      </c>
      <c r="G13" s="2">
        <f t="shared" si="1"/>
        <v>1.8569717839864681</v>
      </c>
      <c r="H13" s="3">
        <f t="shared" si="2"/>
        <v>2.642616829529203</v>
      </c>
      <c r="I13" s="7"/>
      <c r="K13" s="7"/>
      <c r="L13" s="14">
        <v>3</v>
      </c>
      <c r="M13" s="6">
        <f t="shared" si="3"/>
        <v>481.06953156099934</v>
      </c>
      <c r="N13" s="6">
        <f t="shared" si="4"/>
        <v>198.53649366100038</v>
      </c>
      <c r="O13" s="6">
        <f t="shared" si="5"/>
        <v>282.533037899999</v>
      </c>
      <c r="P13" s="2">
        <f t="shared" si="6"/>
        <v>4.499588613515671</v>
      </c>
      <c r="Q13" s="2">
        <f t="shared" si="7"/>
        <v>1.8569717839864681</v>
      </c>
      <c r="R13" s="3">
        <f t="shared" si="8"/>
        <v>2.642616829529203</v>
      </c>
    </row>
    <row r="14" spans="1:18" ht="15">
      <c r="A14" s="7"/>
      <c r="B14" s="14">
        <v>4</v>
      </c>
      <c r="C14" s="6">
        <f aca="true" t="shared" si="9" ref="C14:C25">D14+E14</f>
        <v>289921659.1739995</v>
      </c>
      <c r="D14" s="6">
        <v>138525684.98099995</v>
      </c>
      <c r="E14" s="6">
        <v>151395974.19299954</v>
      </c>
      <c r="F14" s="2">
        <f t="shared" si="0"/>
        <v>2.711724835696617</v>
      </c>
      <c r="G14" s="2">
        <f t="shared" si="1"/>
        <v>1.2956725669102804</v>
      </c>
      <c r="H14" s="3">
        <f t="shared" si="2"/>
        <v>1.4160522687863364</v>
      </c>
      <c r="I14" s="7"/>
      <c r="K14" s="7"/>
      <c r="L14" s="14">
        <v>4</v>
      </c>
      <c r="M14" s="6">
        <f t="shared" si="3"/>
        <v>289.9216591739995</v>
      </c>
      <c r="N14" s="6">
        <f t="shared" si="4"/>
        <v>138.52568498099996</v>
      </c>
      <c r="O14" s="6">
        <f t="shared" si="5"/>
        <v>151.39597419299955</v>
      </c>
      <c r="P14" s="2">
        <f t="shared" si="6"/>
        <v>2.711724835696617</v>
      </c>
      <c r="Q14" s="2">
        <f t="shared" si="7"/>
        <v>1.2956725669102804</v>
      </c>
      <c r="R14" s="3">
        <f t="shared" si="8"/>
        <v>1.4160522687863364</v>
      </c>
    </row>
    <row r="15" spans="1:18" ht="15">
      <c r="A15" s="7"/>
      <c r="B15" s="14" t="s">
        <v>18</v>
      </c>
      <c r="C15" s="6">
        <f t="shared" si="9"/>
        <v>195910052.9799996</v>
      </c>
      <c r="D15" s="6">
        <v>111992289.26699995</v>
      </c>
      <c r="E15" s="6">
        <v>83917763.71299966</v>
      </c>
      <c r="F15" s="2">
        <f t="shared" si="0"/>
        <v>1.832405891102007</v>
      </c>
      <c r="G15" s="2">
        <f t="shared" si="1"/>
        <v>1.0474977036109583</v>
      </c>
      <c r="H15" s="3">
        <f t="shared" si="2"/>
        <v>0.7849081874910487</v>
      </c>
      <c r="I15" s="7"/>
      <c r="K15" s="7"/>
      <c r="L15" s="14" t="s">
        <v>57</v>
      </c>
      <c r="M15" s="6">
        <f t="shared" si="3"/>
        <v>195.9100529799996</v>
      </c>
      <c r="N15" s="6">
        <f t="shared" si="4"/>
        <v>111.99228926699995</v>
      </c>
      <c r="O15" s="6">
        <f t="shared" si="5"/>
        <v>83.91776371299966</v>
      </c>
      <c r="P15" s="2">
        <f t="shared" si="6"/>
        <v>1.832405891102007</v>
      </c>
      <c r="Q15" s="2">
        <f t="shared" si="7"/>
        <v>1.0474977036109583</v>
      </c>
      <c r="R15" s="3">
        <f t="shared" si="8"/>
        <v>0.7849081874910487</v>
      </c>
    </row>
    <row r="16" spans="1:18" ht="15">
      <c r="A16" s="7"/>
      <c r="B16" s="14" t="s">
        <v>19</v>
      </c>
      <c r="C16" s="6">
        <f>D16+E16</f>
        <v>151753997.25700027</v>
      </c>
      <c r="D16" s="6">
        <v>89534401.43700013</v>
      </c>
      <c r="E16" s="6">
        <v>62219595.820000134</v>
      </c>
      <c r="F16" s="2">
        <f t="shared" si="0"/>
        <v>1.4194009666282603</v>
      </c>
      <c r="G16" s="2">
        <f aca="true" t="shared" si="10" ref="G16:H19">D16/$C$9*100</f>
        <v>0.8374422963695498</v>
      </c>
      <c r="H16" s="3">
        <f t="shared" si="10"/>
        <v>0.5819586702587104</v>
      </c>
      <c r="I16" s="7"/>
      <c r="K16" s="7"/>
      <c r="L16" s="14" t="s">
        <v>58</v>
      </c>
      <c r="M16" s="6">
        <f t="shared" si="3"/>
        <v>151.75399725700026</v>
      </c>
      <c r="N16" s="6">
        <f aca="true" t="shared" si="11" ref="N16:O19">D16/1000000</f>
        <v>89.53440143700013</v>
      </c>
      <c r="O16" s="6">
        <f t="shared" si="11"/>
        <v>62.21959582000014</v>
      </c>
      <c r="P16" s="2">
        <f t="shared" si="6"/>
        <v>1.4194009666282603</v>
      </c>
      <c r="Q16" s="2">
        <f aca="true" t="shared" si="12" ref="Q16:R19">N16/$M$9*100</f>
        <v>0.8374422963695498</v>
      </c>
      <c r="R16" s="3">
        <f t="shared" si="12"/>
        <v>0.5819586702587104</v>
      </c>
    </row>
    <row r="17" spans="1:18" ht="15">
      <c r="A17" s="7"/>
      <c r="B17" s="14" t="s">
        <v>20</v>
      </c>
      <c r="C17" s="6">
        <f>D17+E17</f>
        <v>111672335.87700005</v>
      </c>
      <c r="D17" s="6">
        <v>72629012.08800004</v>
      </c>
      <c r="E17" s="6">
        <v>39043323.789000005</v>
      </c>
      <c r="F17" s="2">
        <f t="shared" si="0"/>
        <v>1.0445050829271503</v>
      </c>
      <c r="G17" s="2">
        <f t="shared" si="10"/>
        <v>0.6793210842965617</v>
      </c>
      <c r="H17" s="3">
        <f t="shared" si="10"/>
        <v>0.36518399863058876</v>
      </c>
      <c r="I17" s="7"/>
      <c r="K17" s="7"/>
      <c r="L17" s="14" t="s">
        <v>59</v>
      </c>
      <c r="M17" s="6">
        <f t="shared" si="3"/>
        <v>111.67233587700005</v>
      </c>
      <c r="N17" s="6">
        <f t="shared" si="11"/>
        <v>72.62901208800004</v>
      </c>
      <c r="O17" s="6">
        <f t="shared" si="11"/>
        <v>39.043323789000006</v>
      </c>
      <c r="P17" s="2">
        <f t="shared" si="6"/>
        <v>1.0445050829271503</v>
      </c>
      <c r="Q17" s="2">
        <f t="shared" si="12"/>
        <v>0.6793210842965616</v>
      </c>
      <c r="R17" s="3">
        <f t="shared" si="12"/>
        <v>0.36518399863058876</v>
      </c>
    </row>
    <row r="18" spans="1:18" ht="15">
      <c r="A18" s="7"/>
      <c r="B18" s="14" t="s">
        <v>21</v>
      </c>
      <c r="C18" s="6">
        <f t="shared" si="9"/>
        <v>97118445.68599999</v>
      </c>
      <c r="D18" s="6">
        <v>55685852.44400001</v>
      </c>
      <c r="E18" s="6">
        <v>41432593.241999984</v>
      </c>
      <c r="F18" s="2">
        <f t="shared" si="0"/>
        <v>0.9083781526406132</v>
      </c>
      <c r="G18" s="2">
        <f t="shared" si="10"/>
        <v>0.5208465952476663</v>
      </c>
      <c r="H18" s="3">
        <f t="shared" si="10"/>
        <v>0.38753155739294687</v>
      </c>
      <c r="I18" s="7"/>
      <c r="K18" s="7"/>
      <c r="L18" s="14" t="s">
        <v>60</v>
      </c>
      <c r="M18" s="6">
        <f t="shared" si="3"/>
        <v>97.11844568599999</v>
      </c>
      <c r="N18" s="6">
        <f t="shared" si="11"/>
        <v>55.68585244400001</v>
      </c>
      <c r="O18" s="6">
        <f t="shared" si="11"/>
        <v>41.43259324199998</v>
      </c>
      <c r="P18" s="2">
        <f t="shared" si="6"/>
        <v>0.9083781526406132</v>
      </c>
      <c r="Q18" s="2">
        <f t="shared" si="12"/>
        <v>0.5208465952476663</v>
      </c>
      <c r="R18" s="3">
        <f t="shared" si="12"/>
        <v>0.38753155739294687</v>
      </c>
    </row>
    <row r="19" spans="1:18" ht="15">
      <c r="A19" s="7"/>
      <c r="B19" s="14" t="s">
        <v>22</v>
      </c>
      <c r="C19" s="6">
        <f t="shared" si="9"/>
        <v>56934757.75799999</v>
      </c>
      <c r="D19" s="6">
        <v>32281452.167999987</v>
      </c>
      <c r="E19" s="6">
        <v>24653305.590000004</v>
      </c>
      <c r="F19" s="2">
        <f t="shared" si="0"/>
        <v>0.5325279838236563</v>
      </c>
      <c r="G19" s="2">
        <f t="shared" si="10"/>
        <v>0.30193817124846434</v>
      </c>
      <c r="H19" s="3">
        <f t="shared" si="10"/>
        <v>0.23058981257519204</v>
      </c>
      <c r="I19" s="7"/>
      <c r="K19" s="7"/>
      <c r="L19" s="14" t="s">
        <v>61</v>
      </c>
      <c r="M19" s="6">
        <f t="shared" si="3"/>
        <v>56.93475775799999</v>
      </c>
      <c r="N19" s="6">
        <f t="shared" si="11"/>
        <v>32.28145216799999</v>
      </c>
      <c r="O19" s="6">
        <f t="shared" si="11"/>
        <v>24.653305590000002</v>
      </c>
      <c r="P19" s="2">
        <f t="shared" si="6"/>
        <v>0.5325279838236563</v>
      </c>
      <c r="Q19" s="2">
        <f t="shared" si="12"/>
        <v>0.30193817124846434</v>
      </c>
      <c r="R19" s="3">
        <f t="shared" si="12"/>
        <v>0.230589812575192</v>
      </c>
    </row>
    <row r="20" spans="1:18" ht="15">
      <c r="A20" s="7"/>
      <c r="B20" s="14" t="s">
        <v>0</v>
      </c>
      <c r="C20" s="6">
        <f t="shared" si="9"/>
        <v>469969275.69579995</v>
      </c>
      <c r="D20" s="6">
        <v>329557472.79580015</v>
      </c>
      <c r="E20" s="6">
        <v>140411802.8999998</v>
      </c>
      <c r="F20" s="2">
        <f t="shared" si="0"/>
        <v>4.395764568089032</v>
      </c>
      <c r="G20" s="2">
        <f t="shared" si="1"/>
        <v>3.08245057066757</v>
      </c>
      <c r="H20" s="3">
        <f t="shared" si="2"/>
        <v>1.3133139974214612</v>
      </c>
      <c r="I20" s="7"/>
      <c r="K20" s="7"/>
      <c r="L20" s="14" t="s">
        <v>0</v>
      </c>
      <c r="M20" s="6">
        <f t="shared" si="3"/>
        <v>469.9692756957999</v>
      </c>
      <c r="N20" s="6">
        <f t="shared" si="4"/>
        <v>329.55747279580015</v>
      </c>
      <c r="O20" s="6">
        <f t="shared" si="5"/>
        <v>140.4118028999998</v>
      </c>
      <c r="P20" s="2">
        <f t="shared" si="6"/>
        <v>4.395764568089031</v>
      </c>
      <c r="Q20" s="2">
        <f t="shared" si="7"/>
        <v>3.08245057066757</v>
      </c>
      <c r="R20" s="3">
        <f t="shared" si="8"/>
        <v>1.313313997421461</v>
      </c>
    </row>
    <row r="21" spans="1:18" ht="15">
      <c r="A21" s="7"/>
      <c r="B21" s="14" t="s">
        <v>1</v>
      </c>
      <c r="C21" s="6">
        <f t="shared" si="9"/>
        <v>638646201.6759996</v>
      </c>
      <c r="D21" s="6">
        <v>551515101.7539997</v>
      </c>
      <c r="E21" s="6">
        <v>87131099.92199995</v>
      </c>
      <c r="F21" s="2">
        <f t="shared" si="0"/>
        <v>5.973450797854123</v>
      </c>
      <c r="G21" s="2">
        <f t="shared" si="1"/>
        <v>5.1584873063605565</v>
      </c>
      <c r="H21" s="3">
        <f t="shared" si="2"/>
        <v>0.8149634914935678</v>
      </c>
      <c r="I21" s="7"/>
      <c r="K21" s="7"/>
      <c r="L21" s="14" t="s">
        <v>1</v>
      </c>
      <c r="M21" s="6">
        <f t="shared" si="3"/>
        <v>638.6462016759997</v>
      </c>
      <c r="N21" s="6">
        <f t="shared" si="4"/>
        <v>551.5151017539997</v>
      </c>
      <c r="O21" s="6">
        <f t="shared" si="5"/>
        <v>87.13109992199995</v>
      </c>
      <c r="P21" s="2">
        <f t="shared" si="6"/>
        <v>5.973450797854124</v>
      </c>
      <c r="Q21" s="2">
        <f t="shared" si="7"/>
        <v>5.1584873063605565</v>
      </c>
      <c r="R21" s="3">
        <f t="shared" si="8"/>
        <v>0.8149634914935678</v>
      </c>
    </row>
    <row r="22" spans="1:18" ht="15">
      <c r="A22" s="7"/>
      <c r="B22" s="14" t="s">
        <v>2</v>
      </c>
      <c r="C22" s="6">
        <f t="shared" si="9"/>
        <v>348212857.3160002</v>
      </c>
      <c r="D22" s="6">
        <v>264625349.86600018</v>
      </c>
      <c r="E22" s="6">
        <v>83587507.45000002</v>
      </c>
      <c r="F22" s="2">
        <f t="shared" si="0"/>
        <v>3.25694001608198</v>
      </c>
      <c r="G22" s="2">
        <f t="shared" si="1"/>
        <v>2.4751208151574122</v>
      </c>
      <c r="H22" s="3">
        <f t="shared" si="2"/>
        <v>0.7818192009245674</v>
      </c>
      <c r="I22" s="7"/>
      <c r="K22" s="7"/>
      <c r="L22" s="14" t="s">
        <v>2</v>
      </c>
      <c r="M22" s="6">
        <f t="shared" si="3"/>
        <v>348.2128573160002</v>
      </c>
      <c r="N22" s="6">
        <f t="shared" si="4"/>
        <v>264.6253498660002</v>
      </c>
      <c r="O22" s="6">
        <f t="shared" si="5"/>
        <v>83.58750745000002</v>
      </c>
      <c r="P22" s="2">
        <f t="shared" si="6"/>
        <v>3.25694001608198</v>
      </c>
      <c r="Q22" s="2">
        <f t="shared" si="7"/>
        <v>2.4751208151574127</v>
      </c>
      <c r="R22" s="3">
        <f t="shared" si="8"/>
        <v>0.7818192009245674</v>
      </c>
    </row>
    <row r="23" spans="1:18" ht="15">
      <c r="A23" s="7"/>
      <c r="B23" s="14" t="s">
        <v>3</v>
      </c>
      <c r="C23" s="6">
        <f t="shared" si="9"/>
        <v>1020842878.54</v>
      </c>
      <c r="D23" s="6">
        <v>945878353.03</v>
      </c>
      <c r="E23" s="6">
        <v>74964525.51</v>
      </c>
      <c r="F23" s="2">
        <f t="shared" si="0"/>
        <v>9.548251741411123</v>
      </c>
      <c r="G23" s="2">
        <f t="shared" si="1"/>
        <v>8.847085894744671</v>
      </c>
      <c r="H23" s="3">
        <f t="shared" si="2"/>
        <v>0.7011658466664511</v>
      </c>
      <c r="I23" s="7"/>
      <c r="K23" s="7"/>
      <c r="L23" s="14" t="s">
        <v>3</v>
      </c>
      <c r="M23" s="6">
        <f t="shared" si="3"/>
        <v>1020.84287854</v>
      </c>
      <c r="N23" s="6">
        <f t="shared" si="4"/>
        <v>945.87835303</v>
      </c>
      <c r="O23" s="6">
        <f t="shared" si="5"/>
        <v>74.96452551</v>
      </c>
      <c r="P23" s="2">
        <f t="shared" si="6"/>
        <v>9.548251741411123</v>
      </c>
      <c r="Q23" s="2">
        <f t="shared" si="7"/>
        <v>8.847085894744671</v>
      </c>
      <c r="R23" s="3">
        <f t="shared" si="8"/>
        <v>0.701165846666451</v>
      </c>
    </row>
    <row r="24" spans="1:18" ht="15">
      <c r="A24" s="7"/>
      <c r="B24" s="14" t="s">
        <v>4</v>
      </c>
      <c r="C24" s="6">
        <f t="shared" si="9"/>
        <v>1176996971.6400003</v>
      </c>
      <c r="D24" s="6">
        <v>1113095754.7300003</v>
      </c>
      <c r="E24" s="6">
        <v>63901216.91</v>
      </c>
      <c r="F24" s="2">
        <f t="shared" si="0"/>
        <v>11.008808133304619</v>
      </c>
      <c r="G24" s="2">
        <f t="shared" si="1"/>
        <v>10.411120753135183</v>
      </c>
      <c r="H24" s="3">
        <f t="shared" si="2"/>
        <v>0.597687380169435</v>
      </c>
      <c r="I24" s="7"/>
      <c r="K24" s="7"/>
      <c r="L24" s="14" t="s">
        <v>4</v>
      </c>
      <c r="M24" s="6">
        <f t="shared" si="3"/>
        <v>1176.9969716400003</v>
      </c>
      <c r="N24" s="6">
        <f t="shared" si="4"/>
        <v>1113.0957547300002</v>
      </c>
      <c r="O24" s="6">
        <f t="shared" si="5"/>
        <v>63.901216909999995</v>
      </c>
      <c r="P24" s="2">
        <f t="shared" si="6"/>
        <v>11.008808133304619</v>
      </c>
      <c r="Q24" s="2">
        <f t="shared" si="7"/>
        <v>10.411120753135183</v>
      </c>
      <c r="R24" s="3">
        <f t="shared" si="8"/>
        <v>0.597687380169435</v>
      </c>
    </row>
    <row r="25" spans="1:18" ht="15">
      <c r="A25" s="7"/>
      <c r="B25" s="14" t="s">
        <v>16</v>
      </c>
      <c r="C25" s="6">
        <f t="shared" si="9"/>
        <v>2880506532.1499996</v>
      </c>
      <c r="D25" s="6">
        <v>1971375900.3299994</v>
      </c>
      <c r="E25" s="6">
        <v>909130631.82</v>
      </c>
      <c r="F25" s="2">
        <f t="shared" si="0"/>
        <v>26.942247519111884</v>
      </c>
      <c r="G25" s="2">
        <f t="shared" si="1"/>
        <v>18.438874158795716</v>
      </c>
      <c r="H25" s="3">
        <f t="shared" si="2"/>
        <v>8.503373360316168</v>
      </c>
      <c r="I25" s="7"/>
      <c r="K25" s="7"/>
      <c r="L25" s="14" t="s">
        <v>62</v>
      </c>
      <c r="M25" s="6">
        <f t="shared" si="3"/>
        <v>2880.5065321499997</v>
      </c>
      <c r="N25" s="6">
        <f t="shared" si="4"/>
        <v>1971.3759003299995</v>
      </c>
      <c r="O25" s="6">
        <f t="shared" si="5"/>
        <v>909.1306318200001</v>
      </c>
      <c r="P25" s="2">
        <f t="shared" si="6"/>
        <v>26.942247519111884</v>
      </c>
      <c r="Q25" s="2">
        <f t="shared" si="7"/>
        <v>18.438874158795716</v>
      </c>
      <c r="R25" s="3">
        <f t="shared" si="8"/>
        <v>8.503373360316168</v>
      </c>
    </row>
    <row r="26" spans="1:18" ht="6.75" customHeight="1">
      <c r="A26" s="7"/>
      <c r="B26" s="14"/>
      <c r="C26" s="6"/>
      <c r="D26" s="6"/>
      <c r="E26" s="6"/>
      <c r="F26" s="2"/>
      <c r="G26" s="2"/>
      <c r="H26" s="3"/>
      <c r="I26" s="7"/>
      <c r="K26" s="7"/>
      <c r="L26" s="14"/>
      <c r="M26" s="6"/>
      <c r="N26" s="6"/>
      <c r="O26" s="6"/>
      <c r="P26" s="2"/>
      <c r="Q26" s="2"/>
      <c r="R26" s="3"/>
    </row>
    <row r="27" spans="1:18" ht="16.5" customHeight="1">
      <c r="A27" s="7"/>
      <c r="B27" s="15" t="s">
        <v>10</v>
      </c>
      <c r="C27" s="6">
        <f>SUM(C15:C25)</f>
        <v>7148564306.5758</v>
      </c>
      <c r="D27" s="6">
        <f>SUM(D15:D25)</f>
        <v>5538170939.9098</v>
      </c>
      <c r="E27" s="6">
        <f>SUM(E15:E25)</f>
        <v>1610393366.6659994</v>
      </c>
      <c r="F27" s="2">
        <f aca="true" t="shared" si="13" ref="F27:H36">C27/$C$9*100</f>
        <v>66.86268085297445</v>
      </c>
      <c r="G27" s="2">
        <f t="shared" si="13"/>
        <v>51.80018534963431</v>
      </c>
      <c r="H27" s="3">
        <f t="shared" si="13"/>
        <v>15.062495503340138</v>
      </c>
      <c r="I27" s="7"/>
      <c r="K27" s="7"/>
      <c r="L27" s="15" t="s">
        <v>10</v>
      </c>
      <c r="M27" s="6">
        <f>SUM(M15:M25)</f>
        <v>7148.5643065757995</v>
      </c>
      <c r="N27" s="6">
        <f>SUM(N15:N25)</f>
        <v>5538.1709399098</v>
      </c>
      <c r="O27" s="6">
        <f>SUM(O15:O25)</f>
        <v>1610.3933666659996</v>
      </c>
      <c r="P27" s="2">
        <f aca="true" t="shared" si="14" ref="P27:R36">M27/$M$9*100</f>
        <v>66.86268085297445</v>
      </c>
      <c r="Q27" s="2">
        <f t="shared" si="14"/>
        <v>51.80018534963431</v>
      </c>
      <c r="R27" s="3">
        <f t="shared" si="14"/>
        <v>15.062495503340138</v>
      </c>
    </row>
    <row r="28" spans="1:18" ht="16.5" customHeight="1">
      <c r="A28" s="7"/>
      <c r="B28" s="14" t="s">
        <v>11</v>
      </c>
      <c r="C28" s="6">
        <f>SUM(C20:C25)</f>
        <v>6535174717.017799</v>
      </c>
      <c r="D28" s="6">
        <f>SUM(D20:D25)</f>
        <v>5176047932.5058</v>
      </c>
      <c r="E28" s="6">
        <f>SUM(E20:E25)</f>
        <v>1359126784.5119996</v>
      </c>
      <c r="F28" s="2">
        <f t="shared" si="13"/>
        <v>61.12546277585275</v>
      </c>
      <c r="G28" s="2">
        <f t="shared" si="13"/>
        <v>48.41313949886111</v>
      </c>
      <c r="H28" s="3">
        <f t="shared" si="13"/>
        <v>12.712323276991649</v>
      </c>
      <c r="I28" s="7"/>
      <c r="K28" s="7"/>
      <c r="L28" s="14" t="s">
        <v>11</v>
      </c>
      <c r="M28" s="6">
        <f>SUM(M20:M25)</f>
        <v>6535.1747170178</v>
      </c>
      <c r="N28" s="6">
        <f>SUM(N20:N25)</f>
        <v>5176.0479325057995</v>
      </c>
      <c r="O28" s="6">
        <f>SUM(O20:O25)</f>
        <v>1359.1267845119999</v>
      </c>
      <c r="P28" s="2">
        <f t="shared" si="14"/>
        <v>61.12546277585275</v>
      </c>
      <c r="Q28" s="2">
        <f t="shared" si="14"/>
        <v>48.413139498861106</v>
      </c>
      <c r="R28" s="3">
        <f t="shared" si="14"/>
        <v>12.712323276991652</v>
      </c>
    </row>
    <row r="29" spans="1:18" ht="16.5" customHeight="1">
      <c r="A29" s="7"/>
      <c r="B29" s="14" t="s">
        <v>12</v>
      </c>
      <c r="C29" s="6">
        <f>SUM(C21:C25)</f>
        <v>6065205441.322</v>
      </c>
      <c r="D29" s="6">
        <f>SUM(D21:D25)</f>
        <v>4846490459.709999</v>
      </c>
      <c r="E29" s="6">
        <f>SUM(E21:E25)</f>
        <v>1218714981.612</v>
      </c>
      <c r="F29" s="2">
        <f t="shared" si="13"/>
        <v>56.72969820776373</v>
      </c>
      <c r="G29" s="2">
        <f t="shared" si="13"/>
        <v>45.33068892819354</v>
      </c>
      <c r="H29" s="3">
        <f t="shared" si="13"/>
        <v>11.399009279570189</v>
      </c>
      <c r="I29" s="7"/>
      <c r="K29" s="7"/>
      <c r="L29" s="14" t="s">
        <v>12</v>
      </c>
      <c r="M29" s="6">
        <f>SUM(M21:M25)</f>
        <v>6065.205441322</v>
      </c>
      <c r="N29" s="6">
        <f>SUM(N21:N25)</f>
        <v>4846.490459709999</v>
      </c>
      <c r="O29" s="6">
        <f>SUM(O21:O25)</f>
        <v>1218.714981612</v>
      </c>
      <c r="P29" s="2">
        <f t="shared" si="14"/>
        <v>56.72969820776373</v>
      </c>
      <c r="Q29" s="2">
        <f t="shared" si="14"/>
        <v>45.33068892819354</v>
      </c>
      <c r="R29" s="3">
        <f t="shared" si="14"/>
        <v>11.399009279570189</v>
      </c>
    </row>
    <row r="30" spans="1:18" ht="16.5" customHeight="1">
      <c r="A30" s="7"/>
      <c r="B30" s="14" t="s">
        <v>13</v>
      </c>
      <c r="C30" s="6">
        <f>SUM(C22:C25)</f>
        <v>5426559239.646</v>
      </c>
      <c r="D30" s="6">
        <f>SUM(D22:D25)</f>
        <v>4294975357.955999</v>
      </c>
      <c r="E30" s="6">
        <f>SUM(E22:E25)</f>
        <v>1131583881.69</v>
      </c>
      <c r="F30" s="2">
        <f t="shared" si="13"/>
        <v>50.756247409909605</v>
      </c>
      <c r="G30" s="2">
        <f t="shared" si="13"/>
        <v>40.17220162183298</v>
      </c>
      <c r="H30" s="3">
        <f t="shared" si="13"/>
        <v>10.584045788076622</v>
      </c>
      <c r="I30" s="7"/>
      <c r="K30" s="7"/>
      <c r="L30" s="14" t="s">
        <v>13</v>
      </c>
      <c r="M30" s="6">
        <f>SUM(M22:M25)</f>
        <v>5426.559239646</v>
      </c>
      <c r="N30" s="6">
        <f>SUM(N22:N25)</f>
        <v>4294.975357955999</v>
      </c>
      <c r="O30" s="6">
        <f>SUM(O22:O25)</f>
        <v>1131.58388169</v>
      </c>
      <c r="P30" s="2">
        <f t="shared" si="14"/>
        <v>50.756247409909605</v>
      </c>
      <c r="Q30" s="2">
        <f t="shared" si="14"/>
        <v>40.172201621832976</v>
      </c>
      <c r="R30" s="3">
        <f t="shared" si="14"/>
        <v>10.58404578807662</v>
      </c>
    </row>
    <row r="31" spans="1:18" ht="16.5" customHeight="1">
      <c r="A31" s="7"/>
      <c r="B31" s="14" t="s">
        <v>14</v>
      </c>
      <c r="C31" s="6">
        <f>SUM(C23:C25)</f>
        <v>5078346382.33</v>
      </c>
      <c r="D31" s="6">
        <f>SUM(D23:D25)</f>
        <v>4030350008.0899997</v>
      </c>
      <c r="E31" s="6">
        <f>SUM(E23:E25)</f>
        <v>1047996374.24</v>
      </c>
      <c r="F31" s="2">
        <f t="shared" si="13"/>
        <v>47.49930739382763</v>
      </c>
      <c r="G31" s="2">
        <f t="shared" si="13"/>
        <v>37.69708080667557</v>
      </c>
      <c r="H31" s="3">
        <f t="shared" si="13"/>
        <v>9.802226587152054</v>
      </c>
      <c r="I31" s="7"/>
      <c r="K31" s="7"/>
      <c r="L31" s="14" t="s">
        <v>14</v>
      </c>
      <c r="M31" s="6">
        <f>SUM(M23:M25)</f>
        <v>5078.34638233</v>
      </c>
      <c r="N31" s="6">
        <f>SUM(N23:N25)</f>
        <v>4030.3500080899994</v>
      </c>
      <c r="O31" s="6">
        <f>SUM(O23:O25)</f>
        <v>1047.99637424</v>
      </c>
      <c r="P31" s="2">
        <f t="shared" si="14"/>
        <v>47.49930739382763</v>
      </c>
      <c r="Q31" s="2">
        <f t="shared" si="14"/>
        <v>37.69708080667557</v>
      </c>
      <c r="R31" s="3">
        <f t="shared" si="14"/>
        <v>9.802226587152054</v>
      </c>
    </row>
    <row r="32" spans="1:18" ht="16.5" customHeight="1">
      <c r="A32" s="7"/>
      <c r="B32" s="14" t="s">
        <v>15</v>
      </c>
      <c r="C32" s="26">
        <f>SUM(C24:C25)</f>
        <v>4057503503.79</v>
      </c>
      <c r="D32" s="6">
        <f>SUM(D24:D25)</f>
        <v>3084471655.0599995</v>
      </c>
      <c r="E32" s="6">
        <f>SUM(E24:E25)</f>
        <v>973031848.73</v>
      </c>
      <c r="F32" s="2">
        <f t="shared" si="13"/>
        <v>37.95105565241651</v>
      </c>
      <c r="G32" s="2">
        <f t="shared" si="13"/>
        <v>28.8499949119309</v>
      </c>
      <c r="H32" s="3">
        <f t="shared" si="13"/>
        <v>9.101060740485604</v>
      </c>
      <c r="I32" s="7"/>
      <c r="K32" s="7"/>
      <c r="L32" s="14" t="s">
        <v>15</v>
      </c>
      <c r="M32" s="26">
        <f>SUM(M24:M25)</f>
        <v>4057.5035037899997</v>
      </c>
      <c r="N32" s="6">
        <f>SUM(N24:N25)</f>
        <v>3084.4716550599996</v>
      </c>
      <c r="O32" s="6">
        <f>SUM(O24:O25)</f>
        <v>973.0318487300001</v>
      </c>
      <c r="P32" s="2">
        <f t="shared" si="14"/>
        <v>37.95105565241651</v>
      </c>
      <c r="Q32" s="2">
        <f t="shared" si="14"/>
        <v>28.8499949119309</v>
      </c>
      <c r="R32" s="3">
        <f t="shared" si="14"/>
        <v>9.101060740485604</v>
      </c>
    </row>
    <row r="33" spans="1:18" ht="16.5" customHeight="1">
      <c r="A33" s="7"/>
      <c r="B33" s="27" t="s">
        <v>23</v>
      </c>
      <c r="C33" s="6">
        <f>D33+E33</f>
        <v>4233170497.3916445</v>
      </c>
      <c r="D33" s="6">
        <v>1563781098.8042448</v>
      </c>
      <c r="E33" s="6">
        <v>2669389398.5874</v>
      </c>
      <c r="F33" s="2">
        <f t="shared" si="13"/>
        <v>39.59412209567194</v>
      </c>
      <c r="G33" s="2">
        <f aca="true" t="shared" si="15" ref="G33:H36">D33/$C$9*100</f>
        <v>14.626516884947216</v>
      </c>
      <c r="H33" s="3">
        <f t="shared" si="15"/>
        <v>24.967605210724727</v>
      </c>
      <c r="I33" s="7"/>
      <c r="K33" s="7"/>
      <c r="L33" s="27" t="s">
        <v>63</v>
      </c>
      <c r="M33" s="26">
        <f>N33+O33</f>
        <v>4233.170497391645</v>
      </c>
      <c r="N33" s="6">
        <f aca="true" t="shared" si="16" ref="N33:O36">D33/1000000</f>
        <v>1563.7810988042447</v>
      </c>
      <c r="O33" s="6">
        <f t="shared" si="16"/>
        <v>2669.3893985874</v>
      </c>
      <c r="P33" s="2">
        <f t="shared" si="14"/>
        <v>39.59412209567195</v>
      </c>
      <c r="Q33" s="2">
        <f t="shared" si="14"/>
        <v>14.626516884947216</v>
      </c>
      <c r="R33" s="3">
        <f t="shared" si="14"/>
        <v>24.967605210724727</v>
      </c>
    </row>
    <row r="34" spans="1:18" ht="16.5" customHeight="1">
      <c r="A34" s="7"/>
      <c r="B34" s="14" t="s">
        <v>26</v>
      </c>
      <c r="C34" s="6">
        <f>D34+E34</f>
        <v>1038418595.151805</v>
      </c>
      <c r="D34" s="6">
        <v>832515922.2978052</v>
      </c>
      <c r="E34" s="6">
        <v>205902672.85399985</v>
      </c>
      <c r="F34" s="2">
        <f t="shared" si="13"/>
        <v>9.712642726814506</v>
      </c>
      <c r="G34" s="2">
        <f t="shared" si="15"/>
        <v>7.7867728442218205</v>
      </c>
      <c r="H34" s="3">
        <f t="shared" si="15"/>
        <v>1.9258698825926857</v>
      </c>
      <c r="I34" s="7"/>
      <c r="K34" s="7"/>
      <c r="L34" s="14" t="s">
        <v>64</v>
      </c>
      <c r="M34" s="26">
        <f>N34+O34</f>
        <v>1038.418595151805</v>
      </c>
      <c r="N34" s="6">
        <f t="shared" si="16"/>
        <v>832.5159222978052</v>
      </c>
      <c r="O34" s="6">
        <f t="shared" si="16"/>
        <v>205.90267285399986</v>
      </c>
      <c r="P34" s="2">
        <f t="shared" si="14"/>
        <v>9.712642726814504</v>
      </c>
      <c r="Q34" s="2">
        <f t="shared" si="14"/>
        <v>7.7867728442218205</v>
      </c>
      <c r="R34" s="3">
        <f t="shared" si="14"/>
        <v>1.9258698825926857</v>
      </c>
    </row>
    <row r="35" spans="1:18" ht="16.5" customHeight="1">
      <c r="A35" s="7"/>
      <c r="B35" s="14" t="s">
        <v>24</v>
      </c>
      <c r="C35" s="6">
        <f>D35+E35</f>
        <v>341917565.45600003</v>
      </c>
      <c r="D35" s="6">
        <v>259311558.806</v>
      </c>
      <c r="E35" s="6">
        <v>82606006.65000004</v>
      </c>
      <c r="F35" s="2">
        <f t="shared" si="13"/>
        <v>3.198058250113347</v>
      </c>
      <c r="G35" s="2">
        <f t="shared" si="15"/>
        <v>2.4254193225881484</v>
      </c>
      <c r="H35" s="3">
        <f t="shared" si="15"/>
        <v>0.7726389275251981</v>
      </c>
      <c r="I35" s="7"/>
      <c r="K35" s="7"/>
      <c r="L35" s="14" t="s">
        <v>65</v>
      </c>
      <c r="M35" s="26">
        <f>N35+O35</f>
        <v>341.91756545600003</v>
      </c>
      <c r="N35" s="6">
        <f t="shared" si="16"/>
        <v>259.311558806</v>
      </c>
      <c r="O35" s="6">
        <f t="shared" si="16"/>
        <v>82.60600665000004</v>
      </c>
      <c r="P35" s="2">
        <f t="shared" si="14"/>
        <v>3.198058250113347</v>
      </c>
      <c r="Q35" s="2">
        <f t="shared" si="14"/>
        <v>2.4254193225881484</v>
      </c>
      <c r="R35" s="3">
        <f t="shared" si="14"/>
        <v>0.7726389275251981</v>
      </c>
    </row>
    <row r="36" spans="1:18" ht="16.5" customHeight="1">
      <c r="A36" s="7"/>
      <c r="B36" s="16" t="s">
        <v>25</v>
      </c>
      <c r="C36" s="17">
        <f>D36+E36</f>
        <v>5077904777.170005</v>
      </c>
      <c r="D36" s="46">
        <v>4030003934.9300056</v>
      </c>
      <c r="E36" s="46">
        <v>1047900842.2399995</v>
      </c>
      <c r="F36" s="4">
        <f t="shared" si="13"/>
        <v>47.495176927399754</v>
      </c>
      <c r="G36" s="4">
        <f t="shared" si="15"/>
        <v>37.69384387989474</v>
      </c>
      <c r="H36" s="5">
        <f t="shared" si="15"/>
        <v>9.801333047505024</v>
      </c>
      <c r="I36" s="7"/>
      <c r="K36" s="7"/>
      <c r="L36" s="16" t="s">
        <v>66</v>
      </c>
      <c r="M36" s="17">
        <f>N36+O36</f>
        <v>5077.904777170005</v>
      </c>
      <c r="N36" s="46">
        <f t="shared" si="16"/>
        <v>4030.0039349300055</v>
      </c>
      <c r="O36" s="46">
        <f t="shared" si="16"/>
        <v>1047.9008422399995</v>
      </c>
      <c r="P36" s="4">
        <f t="shared" si="14"/>
        <v>47.49517692739976</v>
      </c>
      <c r="Q36" s="4">
        <f t="shared" si="14"/>
        <v>37.693843879894736</v>
      </c>
      <c r="R36" s="5">
        <f t="shared" si="14"/>
        <v>9.801333047505024</v>
      </c>
    </row>
    <row r="37" spans="1:18" ht="6.75" customHeight="1">
      <c r="A37" s="7"/>
      <c r="B37" s="18"/>
      <c r="C37" s="6"/>
      <c r="D37" s="6"/>
      <c r="E37" s="6"/>
      <c r="F37" s="2"/>
      <c r="G37" s="2"/>
      <c r="H37" s="2"/>
      <c r="I37" s="7"/>
      <c r="K37" s="7"/>
      <c r="L37" s="18"/>
      <c r="M37" s="6"/>
      <c r="N37" s="6"/>
      <c r="O37" s="6"/>
      <c r="P37" s="2"/>
      <c r="Q37" s="2"/>
      <c r="R37" s="2"/>
    </row>
    <row r="38" spans="1:18" ht="12" customHeight="1">
      <c r="A38" s="7"/>
      <c r="B38" s="18"/>
      <c r="C38" s="7"/>
      <c r="D38" s="7"/>
      <c r="E38" s="7"/>
      <c r="F38" s="7"/>
      <c r="G38" s="7"/>
      <c r="H38" s="7"/>
      <c r="I38" s="7"/>
      <c r="K38" s="7"/>
      <c r="L38" s="29"/>
      <c r="M38" s="7"/>
      <c r="N38" s="7"/>
      <c r="O38" s="7"/>
      <c r="P38" s="7"/>
      <c r="Q38" s="7"/>
      <c r="R38" s="7"/>
    </row>
    <row r="39" spans="1:18" ht="12" customHeight="1">
      <c r="A39" s="7"/>
      <c r="B39" s="18"/>
      <c r="C39" s="7"/>
      <c r="D39" s="7"/>
      <c r="E39" s="7"/>
      <c r="F39" s="7"/>
      <c r="G39" s="7"/>
      <c r="H39" s="7"/>
      <c r="I39" s="7"/>
      <c r="K39" s="7"/>
      <c r="L39" s="18"/>
      <c r="M39" s="7"/>
      <c r="N39" s="7"/>
      <c r="O39" s="7"/>
      <c r="P39" s="7"/>
      <c r="Q39" s="7"/>
      <c r="R39" s="7"/>
    </row>
    <row r="40" spans="2:14" ht="12" customHeight="1">
      <c r="B40" s="18"/>
      <c r="D40" s="32"/>
      <c r="E40" s="32"/>
      <c r="F40" s="32"/>
      <c r="G40" s="30"/>
      <c r="H40" s="30"/>
      <c r="I40" s="30"/>
      <c r="J40" s="30"/>
      <c r="K40" s="30"/>
      <c r="L40" s="18"/>
      <c r="M40" s="30"/>
      <c r="N40" s="30"/>
    </row>
    <row r="41" spans="4:14" ht="12.75">
      <c r="D41" s="33"/>
      <c r="E41" s="34"/>
      <c r="F41" s="34"/>
      <c r="G41" s="30"/>
      <c r="H41" s="30"/>
      <c r="I41" s="30"/>
      <c r="J41" s="30"/>
      <c r="K41" s="30"/>
      <c r="L41" s="30"/>
      <c r="M41" s="31"/>
      <c r="N41" s="31"/>
    </row>
    <row r="42" spans="4:14" ht="12.75">
      <c r="D42" s="33"/>
      <c r="E42" s="34"/>
      <c r="F42" s="34"/>
      <c r="G42" s="30"/>
      <c r="H42" s="30"/>
      <c r="I42" s="30"/>
      <c r="J42" s="30"/>
      <c r="K42" s="30"/>
      <c r="L42" s="30"/>
      <c r="M42" s="30"/>
      <c r="N42" s="30"/>
    </row>
    <row r="43" spans="4:14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3:5" ht="12.75">
      <c r="C44" s="32"/>
      <c r="D44" s="32"/>
      <c r="E44" s="32"/>
    </row>
    <row r="45" spans="3:5" ht="12.75">
      <c r="C45" s="34"/>
      <c r="D45" s="34"/>
      <c r="E45" s="34"/>
    </row>
    <row r="46" spans="3:5" ht="12.75">
      <c r="C46" s="34"/>
      <c r="D46" s="34"/>
      <c r="E46" s="34"/>
    </row>
    <row r="47" spans="3:5" ht="12.75">
      <c r="C47" s="34"/>
      <c r="D47" s="34"/>
      <c r="E47" s="34"/>
    </row>
    <row r="48" spans="3:5" ht="12.75">
      <c r="C48" s="34"/>
      <c r="D48" s="34"/>
      <c r="E48" s="34"/>
    </row>
    <row r="49" spans="3:5" ht="12.75">
      <c r="C49" s="34"/>
      <c r="D49" s="34"/>
      <c r="E49" s="34"/>
    </row>
    <row r="50" spans="3:5" ht="12.75">
      <c r="C50" s="34"/>
      <c r="D50" s="34"/>
      <c r="E50" s="34"/>
    </row>
    <row r="51" spans="3:5" ht="12.75">
      <c r="C51" s="34"/>
      <c r="D51" s="34"/>
      <c r="E51" s="34"/>
    </row>
    <row r="52" spans="3:5" ht="12.75">
      <c r="C52" s="34"/>
      <c r="D52" s="34"/>
      <c r="E52" s="34"/>
    </row>
    <row r="53" spans="3:5" ht="12.75">
      <c r="C53" s="34"/>
      <c r="D53" s="34"/>
      <c r="E53" s="34"/>
    </row>
    <row r="54" spans="3:5" ht="12.75">
      <c r="C54" s="34"/>
      <c r="D54" s="34"/>
      <c r="E54" s="34"/>
    </row>
    <row r="55" spans="3:5" ht="12.75">
      <c r="C55" s="34"/>
      <c r="D55" s="34"/>
      <c r="E55" s="34"/>
    </row>
    <row r="56" spans="3:5" ht="12.75">
      <c r="C56" s="34"/>
      <c r="D56" s="34"/>
      <c r="E56" s="34"/>
    </row>
    <row r="57" spans="3:5" ht="12.75">
      <c r="C57" s="34"/>
      <c r="D57" s="34"/>
      <c r="E57" s="34"/>
    </row>
    <row r="58" spans="3:5" ht="12.75">
      <c r="C58" s="34"/>
      <c r="D58" s="34"/>
      <c r="E58" s="34"/>
    </row>
    <row r="59" spans="3:5" ht="12.75">
      <c r="C59" s="34"/>
      <c r="D59" s="34"/>
      <c r="E59" s="34"/>
    </row>
  </sheetData>
  <sheetProtection/>
  <mergeCells count="4">
    <mergeCell ref="L5:L7"/>
    <mergeCell ref="M5:R5"/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MS,標準"V-4-1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78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2.7109375" style="1" customWidth="1"/>
    <col min="22" max="22" width="18.421875" style="1" customWidth="1"/>
    <col min="23" max="25" width="12.7109375" style="1" customWidth="1"/>
    <col min="26" max="28" width="10.7109375" style="1" customWidth="1"/>
    <col min="29" max="29" width="2.7109375" style="1" customWidth="1"/>
    <col min="30" max="16384" width="9.140625" style="1" customWidth="1"/>
  </cols>
  <sheetData>
    <row r="1" spans="1:29" ht="7.5" customHeight="1">
      <c r="A1" s="7"/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>
      <c r="A2" s="7"/>
      <c r="B2" s="8" t="s">
        <v>82</v>
      </c>
      <c r="C2" s="8"/>
      <c r="D2" s="8"/>
      <c r="E2" s="8"/>
      <c r="F2" s="8"/>
      <c r="G2" s="8"/>
      <c r="H2" s="8"/>
      <c r="I2" s="7"/>
      <c r="K2" s="7"/>
      <c r="L2" s="8" t="s">
        <v>83</v>
      </c>
      <c r="M2" s="8"/>
      <c r="N2" s="8"/>
      <c r="O2" s="8"/>
      <c r="P2" s="8"/>
      <c r="Q2" s="8"/>
      <c r="R2" s="8"/>
      <c r="S2" s="7"/>
      <c r="U2" s="7"/>
      <c r="V2" s="8" t="s">
        <v>86</v>
      </c>
      <c r="W2" s="8"/>
      <c r="X2" s="8"/>
      <c r="Y2" s="8"/>
      <c r="Z2" s="8"/>
      <c r="AA2" s="8"/>
      <c r="AB2" s="8"/>
      <c r="AC2" s="7"/>
    </row>
    <row r="3" spans="1:29" ht="15" customHeight="1">
      <c r="A3" s="7"/>
      <c r="B3" s="8" t="s">
        <v>27</v>
      </c>
      <c r="C3" s="8"/>
      <c r="D3" s="8"/>
      <c r="E3" s="8"/>
      <c r="F3" s="8"/>
      <c r="G3" s="8"/>
      <c r="H3" s="8"/>
      <c r="I3" s="7"/>
      <c r="K3" s="7"/>
      <c r="L3" s="8" t="s">
        <v>49</v>
      </c>
      <c r="M3" s="8"/>
      <c r="N3" s="8"/>
      <c r="O3" s="8"/>
      <c r="P3" s="8"/>
      <c r="Q3" s="8"/>
      <c r="R3" s="8"/>
      <c r="S3" s="7"/>
      <c r="U3" s="7"/>
      <c r="V3" s="8" t="s">
        <v>89</v>
      </c>
      <c r="W3" s="8"/>
      <c r="X3" s="8"/>
      <c r="Y3" s="8"/>
      <c r="Z3" s="8"/>
      <c r="AA3" s="8"/>
      <c r="AB3" s="8"/>
      <c r="AC3" s="7"/>
    </row>
    <row r="4" spans="1:29" ht="15" customHeight="1">
      <c r="A4" s="7"/>
      <c r="B4" s="8"/>
      <c r="C4" s="8"/>
      <c r="D4" s="8"/>
      <c r="E4" s="8"/>
      <c r="F4" s="8"/>
      <c r="G4" s="8"/>
      <c r="H4" s="8"/>
      <c r="I4" s="7"/>
      <c r="K4" s="7"/>
      <c r="L4" s="8"/>
      <c r="M4" s="8"/>
      <c r="N4" s="8"/>
      <c r="O4" s="8"/>
      <c r="P4" s="8"/>
      <c r="Q4" s="8"/>
      <c r="R4" s="8"/>
      <c r="S4" s="7"/>
      <c r="U4" s="7"/>
      <c r="V4" s="8"/>
      <c r="W4" s="8"/>
      <c r="X4" s="8"/>
      <c r="Y4" s="8"/>
      <c r="Z4" s="8"/>
      <c r="AA4" s="8"/>
      <c r="AB4" s="8"/>
      <c r="AC4" s="7"/>
    </row>
    <row r="5" spans="1:29" ht="15" customHeight="1">
      <c r="A5" s="7"/>
      <c r="B5" s="48" t="s">
        <v>5</v>
      </c>
      <c r="C5" s="51" t="s">
        <v>51</v>
      </c>
      <c r="D5" s="52"/>
      <c r="E5" s="52"/>
      <c r="F5" s="52"/>
      <c r="G5" s="52"/>
      <c r="H5" s="53"/>
      <c r="I5" s="7"/>
      <c r="K5" s="7"/>
      <c r="L5" s="48" t="s">
        <v>52</v>
      </c>
      <c r="M5" s="51" t="s">
        <v>51</v>
      </c>
      <c r="N5" s="52"/>
      <c r="O5" s="52"/>
      <c r="P5" s="52"/>
      <c r="Q5" s="52"/>
      <c r="R5" s="53"/>
      <c r="S5" s="7"/>
      <c r="U5" s="7"/>
      <c r="V5" s="48" t="s">
        <v>52</v>
      </c>
      <c r="W5" s="51" t="s">
        <v>51</v>
      </c>
      <c r="X5" s="52"/>
      <c r="Y5" s="52"/>
      <c r="Z5" s="52"/>
      <c r="AA5" s="52"/>
      <c r="AB5" s="53"/>
      <c r="AC5" s="7"/>
    </row>
    <row r="6" spans="1:29" ht="29.25" customHeight="1">
      <c r="A6" s="7"/>
      <c r="B6" s="49"/>
      <c r="C6" s="9" t="s">
        <v>53</v>
      </c>
      <c r="D6" s="10" t="s">
        <v>6</v>
      </c>
      <c r="E6" s="11" t="s">
        <v>7</v>
      </c>
      <c r="F6" s="12" t="s">
        <v>53</v>
      </c>
      <c r="G6" s="10" t="s">
        <v>6</v>
      </c>
      <c r="H6" s="11" t="s">
        <v>7</v>
      </c>
      <c r="I6" s="7"/>
      <c r="K6" s="7"/>
      <c r="L6" s="49"/>
      <c r="M6" s="9" t="s">
        <v>53</v>
      </c>
      <c r="N6" s="10" t="s">
        <v>6</v>
      </c>
      <c r="O6" s="11" t="s">
        <v>7</v>
      </c>
      <c r="P6" s="12" t="s">
        <v>53</v>
      </c>
      <c r="Q6" s="10" t="s">
        <v>6</v>
      </c>
      <c r="R6" s="11" t="s">
        <v>7</v>
      </c>
      <c r="S6" s="7"/>
      <c r="U6" s="7"/>
      <c r="V6" s="49"/>
      <c r="W6" s="9" t="s">
        <v>53</v>
      </c>
      <c r="X6" s="10" t="s">
        <v>6</v>
      </c>
      <c r="Y6" s="11" t="s">
        <v>7</v>
      </c>
      <c r="Z6" s="12" t="s">
        <v>53</v>
      </c>
      <c r="AA6" s="10" t="s">
        <v>6</v>
      </c>
      <c r="AB6" s="11" t="s">
        <v>7</v>
      </c>
      <c r="AC6" s="7"/>
    </row>
    <row r="7" spans="1:29" ht="15" customHeight="1">
      <c r="A7" s="7"/>
      <c r="B7" s="50"/>
      <c r="C7" s="19"/>
      <c r="D7" s="19" t="s">
        <v>54</v>
      </c>
      <c r="E7" s="20"/>
      <c r="F7" s="13"/>
      <c r="G7" s="19" t="s">
        <v>8</v>
      </c>
      <c r="H7" s="20"/>
      <c r="I7" s="7"/>
      <c r="K7" s="7"/>
      <c r="L7" s="50"/>
      <c r="M7" s="21"/>
      <c r="N7" s="22" t="s">
        <v>80</v>
      </c>
      <c r="O7" s="23"/>
      <c r="P7" s="13"/>
      <c r="Q7" s="19" t="s">
        <v>8</v>
      </c>
      <c r="R7" s="20"/>
      <c r="S7" s="7"/>
      <c r="U7" s="7"/>
      <c r="V7" s="50"/>
      <c r="W7" s="19"/>
      <c r="X7" s="19" t="s">
        <v>81</v>
      </c>
      <c r="Y7" s="20"/>
      <c r="Z7" s="13"/>
      <c r="AA7" s="19" t="s">
        <v>67</v>
      </c>
      <c r="AB7" s="20"/>
      <c r="AC7" s="7"/>
    </row>
    <row r="8" spans="1:29" ht="6.75" customHeight="1">
      <c r="A8" s="7"/>
      <c r="B8" s="14"/>
      <c r="C8" s="6"/>
      <c r="D8" s="6"/>
      <c r="E8" s="6"/>
      <c r="F8" s="2"/>
      <c r="G8" s="2"/>
      <c r="H8" s="3"/>
      <c r="I8" s="7"/>
      <c r="K8" s="7"/>
      <c r="L8" s="14"/>
      <c r="M8" s="6"/>
      <c r="N8" s="6"/>
      <c r="O8" s="6"/>
      <c r="P8" s="2"/>
      <c r="Q8" s="2"/>
      <c r="R8" s="3"/>
      <c r="S8" s="7"/>
      <c r="U8" s="7"/>
      <c r="V8" s="14"/>
      <c r="W8" s="6"/>
      <c r="X8" s="6"/>
      <c r="Y8" s="6"/>
      <c r="Z8" s="24"/>
      <c r="AA8" s="24"/>
      <c r="AB8" s="25"/>
      <c r="AC8" s="7"/>
    </row>
    <row r="9" spans="1:29" ht="15">
      <c r="A9" s="7"/>
      <c r="B9" s="14" t="s">
        <v>28</v>
      </c>
      <c r="C9" s="6">
        <f>SUM(C11:C25)</f>
        <v>10691411435.169502</v>
      </c>
      <c r="D9" s="6">
        <f>SUM(D11:D25)</f>
        <v>6685612514.837996</v>
      </c>
      <c r="E9" s="6">
        <f>SUM(E11:E25)</f>
        <v>4005798920.331508</v>
      </c>
      <c r="F9" s="2">
        <f>C9/$C$9*100</f>
        <v>100</v>
      </c>
      <c r="G9" s="2">
        <f>D9/$C$9*100</f>
        <v>62.53255293165137</v>
      </c>
      <c r="H9" s="3">
        <f>E9/$C$9*100</f>
        <v>37.467447068348655</v>
      </c>
      <c r="I9" s="7"/>
      <c r="K9" s="7"/>
      <c r="L9" s="14" t="s">
        <v>56</v>
      </c>
      <c r="M9" s="6">
        <f>SUM(M11:M25)</f>
        <v>454454</v>
      </c>
      <c r="N9" s="6">
        <f>SUM(N11:N25)</f>
        <v>159764</v>
      </c>
      <c r="O9" s="6">
        <f>SUM(O11:O25)</f>
        <v>294690</v>
      </c>
      <c r="P9" s="2"/>
      <c r="Q9" s="2"/>
      <c r="R9" s="3"/>
      <c r="S9" s="7"/>
      <c r="U9" s="7"/>
      <c r="V9" s="14" t="s">
        <v>56</v>
      </c>
      <c r="W9" s="6">
        <f>C9/M9</f>
        <v>23525.83855609039</v>
      </c>
      <c r="X9" s="6">
        <f>D9/N9</f>
        <v>41846.80225105778</v>
      </c>
      <c r="Y9" s="6">
        <f>E9/O9</f>
        <v>13593.263837698965</v>
      </c>
      <c r="Z9" s="2">
        <f>W9/$W$9</f>
        <v>1</v>
      </c>
      <c r="AA9" s="2">
        <f>X9/$W$9</f>
        <v>1.7787592204752438</v>
      </c>
      <c r="AB9" s="3">
        <f>Y9/$W$9</f>
        <v>0.5778014588211109</v>
      </c>
      <c r="AC9" s="7"/>
    </row>
    <row r="10" spans="1:29" ht="6.75" customHeight="1">
      <c r="A10" s="7"/>
      <c r="B10" s="14"/>
      <c r="C10" s="6"/>
      <c r="D10" s="6"/>
      <c r="E10" s="6"/>
      <c r="F10" s="2"/>
      <c r="G10" s="2"/>
      <c r="H10" s="3"/>
      <c r="I10" s="7"/>
      <c r="K10" s="7"/>
      <c r="L10" s="14"/>
      <c r="M10" s="6"/>
      <c r="N10" s="6"/>
      <c r="O10" s="6"/>
      <c r="P10" s="2"/>
      <c r="Q10" s="2"/>
      <c r="R10" s="3"/>
      <c r="S10" s="7"/>
      <c r="U10" s="7"/>
      <c r="V10" s="14"/>
      <c r="W10" s="6"/>
      <c r="X10" s="6"/>
      <c r="Y10" s="6"/>
      <c r="Z10" s="2"/>
      <c r="AA10" s="2"/>
      <c r="AB10" s="3"/>
      <c r="AC10" s="7"/>
    </row>
    <row r="11" spans="1:29" ht="15">
      <c r="A11" s="7"/>
      <c r="B11" s="14" t="s">
        <v>9</v>
      </c>
      <c r="C11" s="6">
        <f>D11+E11</f>
        <v>1380637562.3055034</v>
      </c>
      <c r="D11" s="6">
        <v>286812300.91700006</v>
      </c>
      <c r="E11" s="6">
        <v>1093825261.3885033</v>
      </c>
      <c r="F11" s="2">
        <f aca="true" t="shared" si="0" ref="F11:H25">C11/$C$9*100</f>
        <v>12.913520078030881</v>
      </c>
      <c r="G11" s="2">
        <f t="shared" si="0"/>
        <v>2.6826420688808983</v>
      </c>
      <c r="H11" s="3">
        <f t="shared" si="0"/>
        <v>10.230878009149984</v>
      </c>
      <c r="I11" s="7"/>
      <c r="K11" s="7"/>
      <c r="L11" s="14" t="s">
        <v>9</v>
      </c>
      <c r="M11" s="6">
        <f>N11+O11</f>
        <v>193362</v>
      </c>
      <c r="N11" s="6">
        <v>47384</v>
      </c>
      <c r="O11" s="6">
        <v>145978</v>
      </c>
      <c r="P11" s="2"/>
      <c r="Q11" s="2"/>
      <c r="R11" s="3"/>
      <c r="S11" s="7"/>
      <c r="U11" s="7"/>
      <c r="V11" s="14" t="s">
        <v>9</v>
      </c>
      <c r="W11" s="6">
        <f aca="true" t="shared" si="1" ref="W11:X25">C11/M11</f>
        <v>7140.170055675383</v>
      </c>
      <c r="X11" s="6">
        <f>D11/N11</f>
        <v>6052.935609425123</v>
      </c>
      <c r="Y11" s="6">
        <f aca="true" t="shared" si="2" ref="Y11:Y25">E11/O11</f>
        <v>7493.082939816296</v>
      </c>
      <c r="Z11" s="2">
        <f aca="true" t="shared" si="3" ref="Z11:Z25">W11/$W$9</f>
        <v>0.30350331779467765</v>
      </c>
      <c r="AA11" s="2">
        <f aca="true" t="shared" si="4" ref="AA11:AA25">X11/$W$9</f>
        <v>0.2572888356346445</v>
      </c>
      <c r="AB11" s="3">
        <f aca="true" t="shared" si="5" ref="AB11:AB25">Y11/$W$9</f>
        <v>0.31850439345451004</v>
      </c>
      <c r="AC11" s="7"/>
    </row>
    <row r="12" spans="1:29" ht="15">
      <c r="A12" s="7"/>
      <c r="B12" s="14">
        <v>2</v>
      </c>
      <c r="C12" s="6">
        <f>D12+E12</f>
        <v>1391218375.553201</v>
      </c>
      <c r="D12" s="6">
        <v>523567095.3691944</v>
      </c>
      <c r="E12" s="6">
        <v>867651280.1840066</v>
      </c>
      <c r="F12" s="2">
        <f t="shared" si="0"/>
        <v>13.012485619782385</v>
      </c>
      <c r="G12" s="2">
        <f t="shared" si="0"/>
        <v>4.897081162239396</v>
      </c>
      <c r="H12" s="3">
        <f t="shared" si="0"/>
        <v>8.115404457542988</v>
      </c>
      <c r="I12" s="7"/>
      <c r="K12" s="7"/>
      <c r="L12" s="14">
        <v>2</v>
      </c>
      <c r="M12" s="6">
        <f>N12+O12</f>
        <v>163075</v>
      </c>
      <c r="N12" s="6">
        <v>62497</v>
      </c>
      <c r="O12" s="6">
        <v>100578</v>
      </c>
      <c r="P12" s="2"/>
      <c r="Q12" s="2"/>
      <c r="R12" s="3"/>
      <c r="S12" s="7"/>
      <c r="U12" s="7"/>
      <c r="V12" s="14">
        <v>2</v>
      </c>
      <c r="W12" s="6">
        <f>C12/M12</f>
        <v>8531.15667976821</v>
      </c>
      <c r="X12" s="6">
        <f t="shared" si="1"/>
        <v>8377.475644738057</v>
      </c>
      <c r="Y12" s="6">
        <f t="shared" si="2"/>
        <v>8626.650760444696</v>
      </c>
      <c r="Z12" s="2">
        <f t="shared" si="3"/>
        <v>0.3626292282601615</v>
      </c>
      <c r="AA12" s="2">
        <f t="shared" si="4"/>
        <v>0.35609679224672264</v>
      </c>
      <c r="AB12" s="3">
        <f t="shared" si="5"/>
        <v>0.36668834311163884</v>
      </c>
      <c r="AC12" s="7"/>
    </row>
    <row r="13" spans="1:29" ht="15">
      <c r="A13" s="7"/>
      <c r="B13" s="14">
        <v>3</v>
      </c>
      <c r="C13" s="6">
        <f>D13+E13</f>
        <v>481069531.56099933</v>
      </c>
      <c r="D13" s="6">
        <v>198536493.66100037</v>
      </c>
      <c r="E13" s="6">
        <v>282533037.89999896</v>
      </c>
      <c r="F13" s="2">
        <f t="shared" si="0"/>
        <v>4.499588613515671</v>
      </c>
      <c r="G13" s="2">
        <f t="shared" si="0"/>
        <v>1.8569717839864681</v>
      </c>
      <c r="H13" s="3">
        <f t="shared" si="0"/>
        <v>2.642616829529203</v>
      </c>
      <c r="I13" s="7"/>
      <c r="K13" s="7"/>
      <c r="L13" s="14">
        <v>3</v>
      </c>
      <c r="M13" s="6">
        <f>N13+O13</f>
        <v>43470</v>
      </c>
      <c r="N13" s="6">
        <v>18277</v>
      </c>
      <c r="O13" s="6">
        <v>25193</v>
      </c>
      <c r="P13" s="2"/>
      <c r="Q13" s="2"/>
      <c r="R13" s="3"/>
      <c r="S13" s="7"/>
      <c r="U13" s="7"/>
      <c r="V13" s="14">
        <v>3</v>
      </c>
      <c r="W13" s="6">
        <f t="shared" si="1"/>
        <v>11066.701899263844</v>
      </c>
      <c r="X13" s="6">
        <f t="shared" si="1"/>
        <v>10862.64122454453</v>
      </c>
      <c r="Y13" s="6">
        <f t="shared" si="2"/>
        <v>11214.743694677052</v>
      </c>
      <c r="Z13" s="2">
        <f t="shared" si="3"/>
        <v>0.4704062672571085</v>
      </c>
      <c r="AA13" s="2">
        <f t="shared" si="4"/>
        <v>0.4617323713518556</v>
      </c>
      <c r="AB13" s="3">
        <f t="shared" si="5"/>
        <v>0.4766989991850373</v>
      </c>
      <c r="AC13" s="7"/>
    </row>
    <row r="14" spans="1:29" ht="15">
      <c r="A14" s="7"/>
      <c r="B14" s="14">
        <v>4</v>
      </c>
      <c r="C14" s="6">
        <f aca="true" t="shared" si="6" ref="C14:C25">D14+E14</f>
        <v>289921659.1739995</v>
      </c>
      <c r="D14" s="6">
        <v>138525684.98099995</v>
      </c>
      <c r="E14" s="6">
        <v>151395974.19299954</v>
      </c>
      <c r="F14" s="2">
        <f t="shared" si="0"/>
        <v>2.711724835696617</v>
      </c>
      <c r="G14" s="2">
        <f t="shared" si="0"/>
        <v>1.2956725669102804</v>
      </c>
      <c r="H14" s="3">
        <f t="shared" si="0"/>
        <v>1.4160522687863364</v>
      </c>
      <c r="I14" s="7"/>
      <c r="K14" s="7"/>
      <c r="L14" s="14">
        <v>4</v>
      </c>
      <c r="M14" s="6">
        <f aca="true" t="shared" si="7" ref="M14:M25">N14+O14</f>
        <v>19605</v>
      </c>
      <c r="N14" s="6">
        <v>9524</v>
      </c>
      <c r="O14" s="6">
        <v>10081</v>
      </c>
      <c r="P14" s="2"/>
      <c r="Q14" s="2"/>
      <c r="R14" s="3"/>
      <c r="S14" s="7"/>
      <c r="U14" s="7"/>
      <c r="V14" s="14">
        <v>4</v>
      </c>
      <c r="W14" s="6">
        <f t="shared" si="1"/>
        <v>14788.148899464397</v>
      </c>
      <c r="X14" s="6">
        <f t="shared" si="1"/>
        <v>14544.906024884496</v>
      </c>
      <c r="Y14" s="6">
        <f t="shared" si="2"/>
        <v>15017.952008034872</v>
      </c>
      <c r="Z14" s="2">
        <f t="shared" si="3"/>
        <v>0.6285917870347719</v>
      </c>
      <c r="AA14" s="2">
        <f t="shared" si="4"/>
        <v>0.6182523947108826</v>
      </c>
      <c r="AB14" s="3">
        <f t="shared" si="5"/>
        <v>0.6383599025483838</v>
      </c>
      <c r="AC14" s="7"/>
    </row>
    <row r="15" spans="1:29" ht="15">
      <c r="A15" s="7"/>
      <c r="B15" s="14" t="s">
        <v>29</v>
      </c>
      <c r="C15" s="6">
        <f t="shared" si="6"/>
        <v>195910052.9799996</v>
      </c>
      <c r="D15" s="6">
        <v>111992289.26699995</v>
      </c>
      <c r="E15" s="6">
        <v>83917763.71299966</v>
      </c>
      <c r="F15" s="2">
        <f t="shared" si="0"/>
        <v>1.832405891102007</v>
      </c>
      <c r="G15" s="2">
        <f t="shared" si="0"/>
        <v>1.0474977036109583</v>
      </c>
      <c r="H15" s="3">
        <f t="shared" si="0"/>
        <v>0.7849081874910487</v>
      </c>
      <c r="I15" s="7"/>
      <c r="K15" s="7"/>
      <c r="L15" s="14" t="s">
        <v>57</v>
      </c>
      <c r="M15" s="6">
        <f t="shared" si="7"/>
        <v>9989</v>
      </c>
      <c r="N15" s="6">
        <v>5303</v>
      </c>
      <c r="O15" s="6">
        <v>4686</v>
      </c>
      <c r="P15" s="2"/>
      <c r="Q15" s="2"/>
      <c r="R15" s="3"/>
      <c r="S15" s="7"/>
      <c r="U15" s="7"/>
      <c r="V15" s="14" t="s">
        <v>57</v>
      </c>
      <c r="W15" s="6">
        <f t="shared" si="1"/>
        <v>19612.579135048512</v>
      </c>
      <c r="X15" s="6">
        <f t="shared" si="1"/>
        <v>21118.666654158013</v>
      </c>
      <c r="Y15" s="6">
        <f t="shared" si="2"/>
        <v>17908.186878574405</v>
      </c>
      <c r="Z15" s="2">
        <f t="shared" si="3"/>
        <v>0.8336612141704589</v>
      </c>
      <c r="AA15" s="2">
        <f t="shared" si="4"/>
        <v>0.8976796556605967</v>
      </c>
      <c r="AB15" s="3">
        <f t="shared" si="5"/>
        <v>0.7612135412677273</v>
      </c>
      <c r="AC15" s="7"/>
    </row>
    <row r="16" spans="1:29" ht="15">
      <c r="A16" s="7"/>
      <c r="B16" s="14" t="s">
        <v>30</v>
      </c>
      <c r="C16" s="6">
        <f>D16+E16</f>
        <v>151753997.25700027</v>
      </c>
      <c r="D16" s="6">
        <v>89534401.43700013</v>
      </c>
      <c r="E16" s="6">
        <v>62219595.820000134</v>
      </c>
      <c r="F16" s="2">
        <f t="shared" si="0"/>
        <v>1.4194009666282603</v>
      </c>
      <c r="G16" s="2">
        <f t="shared" si="0"/>
        <v>0.8374422963695498</v>
      </c>
      <c r="H16" s="3">
        <f t="shared" si="0"/>
        <v>0.5819586702587104</v>
      </c>
      <c r="I16" s="7"/>
      <c r="K16" s="7"/>
      <c r="L16" s="14" t="s">
        <v>58</v>
      </c>
      <c r="M16" s="6">
        <f>N16+O16</f>
        <v>6024</v>
      </c>
      <c r="N16" s="6">
        <v>3429</v>
      </c>
      <c r="O16" s="6">
        <v>2595</v>
      </c>
      <c r="P16" s="2"/>
      <c r="Q16" s="2"/>
      <c r="R16" s="3"/>
      <c r="S16" s="7"/>
      <c r="U16" s="7"/>
      <c r="V16" s="14" t="s">
        <v>58</v>
      </c>
      <c r="W16" s="6">
        <f t="shared" si="1"/>
        <v>25191.5666097278</v>
      </c>
      <c r="X16" s="6">
        <f aca="true" t="shared" si="8" ref="X16:Y19">D16/N16</f>
        <v>26110.93655205603</v>
      </c>
      <c r="Y16" s="6">
        <f t="shared" si="8"/>
        <v>23976.722859344947</v>
      </c>
      <c r="Z16" s="2">
        <f aca="true" t="shared" si="9" ref="Z16:AB19">W16/$W$9</f>
        <v>1.070804194701327</v>
      </c>
      <c r="AA16" s="2">
        <f t="shared" si="9"/>
        <v>1.109883351864472</v>
      </c>
      <c r="AB16" s="3">
        <f t="shared" si="9"/>
        <v>1.0191654933863274</v>
      </c>
      <c r="AC16" s="7"/>
    </row>
    <row r="17" spans="1:29" ht="15">
      <c r="A17" s="7"/>
      <c r="B17" s="14" t="s">
        <v>31</v>
      </c>
      <c r="C17" s="6">
        <f>D17+E17</f>
        <v>111672335.87700005</v>
      </c>
      <c r="D17" s="6">
        <v>72629012.08800004</v>
      </c>
      <c r="E17" s="6">
        <v>39043323.789000005</v>
      </c>
      <c r="F17" s="2">
        <f t="shared" si="0"/>
        <v>1.0445050829271503</v>
      </c>
      <c r="G17" s="2">
        <f t="shared" si="0"/>
        <v>0.6793210842965617</v>
      </c>
      <c r="H17" s="3">
        <f t="shared" si="0"/>
        <v>0.36518399863058876</v>
      </c>
      <c r="I17" s="7"/>
      <c r="K17" s="7"/>
      <c r="L17" s="14" t="s">
        <v>59</v>
      </c>
      <c r="M17" s="6">
        <f>N17+O17</f>
        <v>3744</v>
      </c>
      <c r="N17" s="6">
        <v>2345</v>
      </c>
      <c r="O17" s="6">
        <v>1399</v>
      </c>
      <c r="P17" s="2"/>
      <c r="Q17" s="2"/>
      <c r="R17" s="3"/>
      <c r="S17" s="7"/>
      <c r="U17" s="7"/>
      <c r="V17" s="14" t="s">
        <v>59</v>
      </c>
      <c r="W17" s="6">
        <f t="shared" si="1"/>
        <v>29827.01278766027</v>
      </c>
      <c r="X17" s="6">
        <f t="shared" si="8"/>
        <v>30971.86016545844</v>
      </c>
      <c r="Y17" s="6">
        <f t="shared" si="8"/>
        <v>27908.022722659047</v>
      </c>
      <c r="Z17" s="2">
        <f t="shared" si="9"/>
        <v>1.267840579478032</v>
      </c>
      <c r="AA17" s="2">
        <f t="shared" si="9"/>
        <v>1.3165039831254142</v>
      </c>
      <c r="AB17" s="3">
        <f t="shared" si="9"/>
        <v>1.1862711144650864</v>
      </c>
      <c r="AC17" s="7"/>
    </row>
    <row r="18" spans="1:29" ht="15">
      <c r="A18" s="7"/>
      <c r="B18" s="14" t="s">
        <v>32</v>
      </c>
      <c r="C18" s="6">
        <f t="shared" si="6"/>
        <v>97118445.68599999</v>
      </c>
      <c r="D18" s="6">
        <v>55685852.44400001</v>
      </c>
      <c r="E18" s="6">
        <v>41432593.241999984</v>
      </c>
      <c r="F18" s="2">
        <f t="shared" si="0"/>
        <v>0.9083781526406132</v>
      </c>
      <c r="G18" s="2">
        <f t="shared" si="0"/>
        <v>0.5208465952476663</v>
      </c>
      <c r="H18" s="3">
        <f t="shared" si="0"/>
        <v>0.38753155739294687</v>
      </c>
      <c r="I18" s="7"/>
      <c r="K18" s="7"/>
      <c r="L18" s="14" t="s">
        <v>60</v>
      </c>
      <c r="M18" s="6">
        <f t="shared" si="7"/>
        <v>2546</v>
      </c>
      <c r="N18" s="6">
        <v>1653</v>
      </c>
      <c r="O18" s="6">
        <v>893</v>
      </c>
      <c r="P18" s="2"/>
      <c r="Q18" s="2"/>
      <c r="R18" s="3"/>
      <c r="S18" s="7"/>
      <c r="U18" s="7"/>
      <c r="V18" s="14" t="s">
        <v>60</v>
      </c>
      <c r="W18" s="6">
        <f t="shared" si="1"/>
        <v>38145.50105498821</v>
      </c>
      <c r="X18" s="6">
        <f t="shared" si="8"/>
        <v>33687.751024803394</v>
      </c>
      <c r="Y18" s="6">
        <f t="shared" si="8"/>
        <v>46397.08089809628</v>
      </c>
      <c r="Z18" s="2">
        <f t="shared" si="9"/>
        <v>1.6214300274160927</v>
      </c>
      <c r="AA18" s="2">
        <f t="shared" si="9"/>
        <v>1.431946875962994</v>
      </c>
      <c r="AB18" s="3">
        <f t="shared" si="9"/>
        <v>1.9721754354250196</v>
      </c>
      <c r="AC18" s="7"/>
    </row>
    <row r="19" spans="1:29" ht="15">
      <c r="A19" s="7"/>
      <c r="B19" s="14" t="s">
        <v>33</v>
      </c>
      <c r="C19" s="6">
        <f t="shared" si="6"/>
        <v>56934757.75799999</v>
      </c>
      <c r="D19" s="6">
        <v>32281452.167999987</v>
      </c>
      <c r="E19" s="6">
        <v>24653305.590000004</v>
      </c>
      <c r="F19" s="2">
        <f t="shared" si="0"/>
        <v>0.5325279838236563</v>
      </c>
      <c r="G19" s="2">
        <f t="shared" si="0"/>
        <v>0.30193817124846434</v>
      </c>
      <c r="H19" s="3">
        <f t="shared" si="0"/>
        <v>0.23058981257519204</v>
      </c>
      <c r="I19" s="7"/>
      <c r="K19" s="7"/>
      <c r="L19" s="14" t="s">
        <v>61</v>
      </c>
      <c r="M19" s="6">
        <f t="shared" si="7"/>
        <v>1817</v>
      </c>
      <c r="N19" s="6">
        <v>1226</v>
      </c>
      <c r="O19" s="6">
        <v>591</v>
      </c>
      <c r="P19" s="2"/>
      <c r="Q19" s="2"/>
      <c r="R19" s="3"/>
      <c r="S19" s="7"/>
      <c r="U19" s="7"/>
      <c r="V19" s="14" t="s">
        <v>61</v>
      </c>
      <c r="W19" s="6">
        <f t="shared" si="1"/>
        <v>31334.484181618045</v>
      </c>
      <c r="X19" s="6">
        <f t="shared" si="8"/>
        <v>26330.71139314844</v>
      </c>
      <c r="Y19" s="6">
        <f t="shared" si="8"/>
        <v>41714.56106598985</v>
      </c>
      <c r="Z19" s="2">
        <f t="shared" si="9"/>
        <v>1.331917844582256</v>
      </c>
      <c r="AA19" s="2">
        <f t="shared" si="9"/>
        <v>1.1192252012769135</v>
      </c>
      <c r="AB19" s="3">
        <f t="shared" si="9"/>
        <v>1.773138116481325</v>
      </c>
      <c r="AC19" s="7"/>
    </row>
    <row r="20" spans="1:29" ht="15">
      <c r="A20" s="7"/>
      <c r="B20" s="14" t="s">
        <v>0</v>
      </c>
      <c r="C20" s="6">
        <f t="shared" si="6"/>
        <v>469969275.69579995</v>
      </c>
      <c r="D20" s="6">
        <v>329557472.79580015</v>
      </c>
      <c r="E20" s="6">
        <v>140411802.8999998</v>
      </c>
      <c r="F20" s="2">
        <f t="shared" si="0"/>
        <v>4.395764568089032</v>
      </c>
      <c r="G20" s="2">
        <f t="shared" si="0"/>
        <v>3.08245057066757</v>
      </c>
      <c r="H20" s="3">
        <f t="shared" si="0"/>
        <v>1.3133139974214612</v>
      </c>
      <c r="I20" s="7"/>
      <c r="K20" s="7"/>
      <c r="L20" s="14" t="s">
        <v>0</v>
      </c>
      <c r="M20" s="6">
        <f t="shared" si="7"/>
        <v>6922</v>
      </c>
      <c r="N20" s="6">
        <v>5060</v>
      </c>
      <c r="O20" s="6">
        <v>1862</v>
      </c>
      <c r="P20" s="2"/>
      <c r="Q20" s="2"/>
      <c r="R20" s="3"/>
      <c r="S20" s="7"/>
      <c r="U20" s="7"/>
      <c r="V20" s="14" t="s">
        <v>0</v>
      </c>
      <c r="W20" s="6">
        <f t="shared" si="1"/>
        <v>67895.01238020802</v>
      </c>
      <c r="X20" s="6">
        <f t="shared" si="1"/>
        <v>65129.93533513837</v>
      </c>
      <c r="Y20" s="6">
        <f t="shared" si="2"/>
        <v>75409.13152524157</v>
      </c>
      <c r="Z20" s="2">
        <f t="shared" si="3"/>
        <v>2.8859762944616185</v>
      </c>
      <c r="AA20" s="2">
        <f t="shared" si="4"/>
        <v>2.7684426712295647</v>
      </c>
      <c r="AB20" s="3">
        <f t="shared" si="5"/>
        <v>3.2053748624284246</v>
      </c>
      <c r="AC20" s="7"/>
    </row>
    <row r="21" spans="1:29" ht="15">
      <c r="A21" s="7"/>
      <c r="B21" s="14" t="s">
        <v>1</v>
      </c>
      <c r="C21" s="6">
        <f t="shared" si="6"/>
        <v>638646201.6759996</v>
      </c>
      <c r="D21" s="6">
        <v>551515101.7539997</v>
      </c>
      <c r="E21" s="6">
        <v>87131099.92199995</v>
      </c>
      <c r="F21" s="2">
        <f t="shared" si="0"/>
        <v>5.973450797854123</v>
      </c>
      <c r="G21" s="2">
        <f t="shared" si="0"/>
        <v>5.1584873063605565</v>
      </c>
      <c r="H21" s="3">
        <f t="shared" si="0"/>
        <v>0.8149634914935678</v>
      </c>
      <c r="I21" s="7"/>
      <c r="K21" s="7"/>
      <c r="L21" s="14" t="s">
        <v>1</v>
      </c>
      <c r="M21" s="6">
        <f t="shared" si="7"/>
        <v>2689</v>
      </c>
      <c r="N21" s="6">
        <v>2087</v>
      </c>
      <c r="O21" s="6">
        <v>602</v>
      </c>
      <c r="P21" s="2"/>
      <c r="Q21" s="2"/>
      <c r="R21" s="3"/>
      <c r="S21" s="7"/>
      <c r="U21" s="7"/>
      <c r="V21" s="14" t="s">
        <v>1</v>
      </c>
      <c r="W21" s="6">
        <f t="shared" si="1"/>
        <v>237503.23602677562</v>
      </c>
      <c r="X21" s="6">
        <f t="shared" si="1"/>
        <v>264262.14746238606</v>
      </c>
      <c r="Y21" s="6">
        <f t="shared" si="2"/>
        <v>144736.04638205972</v>
      </c>
      <c r="Z21" s="2">
        <f t="shared" si="3"/>
        <v>10.095420635507615</v>
      </c>
      <c r="AA21" s="2">
        <f t="shared" si="4"/>
        <v>11.232847102658265</v>
      </c>
      <c r="AB21" s="3">
        <f t="shared" si="5"/>
        <v>6.152216255202955</v>
      </c>
      <c r="AC21" s="7"/>
    </row>
    <row r="22" spans="1:29" ht="15">
      <c r="A22" s="7"/>
      <c r="B22" s="14" t="s">
        <v>2</v>
      </c>
      <c r="C22" s="6">
        <f t="shared" si="6"/>
        <v>348212857.3160002</v>
      </c>
      <c r="D22" s="6">
        <v>264625349.86600018</v>
      </c>
      <c r="E22" s="6">
        <v>83587507.45000002</v>
      </c>
      <c r="F22" s="2">
        <f t="shared" si="0"/>
        <v>3.25694001608198</v>
      </c>
      <c r="G22" s="2">
        <f t="shared" si="0"/>
        <v>2.4751208151574122</v>
      </c>
      <c r="H22" s="3">
        <f t="shared" si="0"/>
        <v>0.7818192009245674</v>
      </c>
      <c r="I22" s="7"/>
      <c r="K22" s="7"/>
      <c r="L22" s="14" t="s">
        <v>2</v>
      </c>
      <c r="M22" s="6">
        <f t="shared" si="7"/>
        <v>614</v>
      </c>
      <c r="N22" s="6">
        <v>491</v>
      </c>
      <c r="O22" s="6">
        <v>123</v>
      </c>
      <c r="P22" s="2"/>
      <c r="Q22" s="2"/>
      <c r="R22" s="3"/>
      <c r="S22" s="7"/>
      <c r="U22" s="7"/>
      <c r="V22" s="14" t="s">
        <v>2</v>
      </c>
      <c r="W22" s="6">
        <f t="shared" si="1"/>
        <v>567121.9174527691</v>
      </c>
      <c r="X22" s="6">
        <f t="shared" si="1"/>
        <v>538951.832720978</v>
      </c>
      <c r="Y22" s="6">
        <f t="shared" si="2"/>
        <v>679573.2313008131</v>
      </c>
      <c r="Z22" s="2">
        <f t="shared" si="3"/>
        <v>24.106342313819546</v>
      </c>
      <c r="AA22" s="2">
        <f t="shared" si="4"/>
        <v>22.908931872332925</v>
      </c>
      <c r="AB22" s="3">
        <f t="shared" si="5"/>
        <v>28.886249035526284</v>
      </c>
      <c r="AC22" s="7"/>
    </row>
    <row r="23" spans="1:29" ht="15">
      <c r="A23" s="7"/>
      <c r="B23" s="14" t="s">
        <v>3</v>
      </c>
      <c r="C23" s="6">
        <f t="shared" si="6"/>
        <v>1020842878.54</v>
      </c>
      <c r="D23" s="6">
        <v>945878353.03</v>
      </c>
      <c r="E23" s="6">
        <v>74964525.51</v>
      </c>
      <c r="F23" s="2">
        <f t="shared" si="0"/>
        <v>9.548251741411123</v>
      </c>
      <c r="G23" s="2">
        <f t="shared" si="0"/>
        <v>8.847085894744671</v>
      </c>
      <c r="H23" s="3">
        <f t="shared" si="0"/>
        <v>0.7011658466664511</v>
      </c>
      <c r="I23" s="7"/>
      <c r="K23" s="7"/>
      <c r="L23" s="14" t="s">
        <v>3</v>
      </c>
      <c r="M23" s="6">
        <f t="shared" si="7"/>
        <v>395</v>
      </c>
      <c r="N23" s="6">
        <v>320</v>
      </c>
      <c r="O23" s="6">
        <v>75</v>
      </c>
      <c r="P23" s="2"/>
      <c r="Q23" s="2"/>
      <c r="R23" s="3"/>
      <c r="S23" s="7"/>
      <c r="U23" s="7"/>
      <c r="V23" s="14" t="s">
        <v>3</v>
      </c>
      <c r="W23" s="6">
        <f t="shared" si="1"/>
        <v>2584412.350734177</v>
      </c>
      <c r="X23" s="6">
        <f t="shared" si="1"/>
        <v>2955869.85321875</v>
      </c>
      <c r="Y23" s="6">
        <f t="shared" si="2"/>
        <v>999527.0068000001</v>
      </c>
      <c r="Z23" s="2">
        <f t="shared" si="3"/>
        <v>109.85420751623418</v>
      </c>
      <c r="AA23" s="2">
        <f t="shared" si="4"/>
        <v>125.64354916282173</v>
      </c>
      <c r="AB23" s="3">
        <f t="shared" si="5"/>
        <v>42.48634982412738</v>
      </c>
      <c r="AC23" s="7"/>
    </row>
    <row r="24" spans="1:29" ht="15">
      <c r="A24" s="7"/>
      <c r="B24" s="14" t="s">
        <v>4</v>
      </c>
      <c r="C24" s="6">
        <f t="shared" si="6"/>
        <v>1176996971.6400003</v>
      </c>
      <c r="D24" s="6">
        <v>1113095754.7300003</v>
      </c>
      <c r="E24" s="6">
        <v>63901216.91</v>
      </c>
      <c r="F24" s="2">
        <f t="shared" si="0"/>
        <v>11.008808133304619</v>
      </c>
      <c r="G24" s="2">
        <f t="shared" si="0"/>
        <v>10.411120753135183</v>
      </c>
      <c r="H24" s="3">
        <f t="shared" si="0"/>
        <v>0.597687380169435</v>
      </c>
      <c r="I24" s="7"/>
      <c r="K24" s="7"/>
      <c r="L24" s="14" t="s">
        <v>4</v>
      </c>
      <c r="M24" s="6">
        <f t="shared" si="7"/>
        <v>100</v>
      </c>
      <c r="N24" s="6">
        <v>89</v>
      </c>
      <c r="O24" s="6">
        <v>11</v>
      </c>
      <c r="P24" s="2"/>
      <c r="Q24" s="2"/>
      <c r="R24" s="3"/>
      <c r="S24" s="7"/>
      <c r="U24" s="7"/>
      <c r="V24" s="14" t="s">
        <v>4</v>
      </c>
      <c r="W24" s="6">
        <f t="shared" si="1"/>
        <v>11769969.716400003</v>
      </c>
      <c r="X24" s="6">
        <f t="shared" si="1"/>
        <v>12506693.873370789</v>
      </c>
      <c r="Y24" s="6">
        <f t="shared" si="2"/>
        <v>5809201.537272727</v>
      </c>
      <c r="Z24" s="2">
        <f t="shared" si="3"/>
        <v>500.2996891412817</v>
      </c>
      <c r="AA24" s="2">
        <f t="shared" si="4"/>
        <v>531.6152214320558</v>
      </c>
      <c r="AB24" s="3">
        <f t="shared" si="5"/>
        <v>246.92856424320038</v>
      </c>
      <c r="AC24" s="7"/>
    </row>
    <row r="25" spans="1:29" ht="15">
      <c r="A25" s="7"/>
      <c r="B25" s="14" t="s">
        <v>34</v>
      </c>
      <c r="C25" s="6">
        <f t="shared" si="6"/>
        <v>2880506532.1499996</v>
      </c>
      <c r="D25" s="6">
        <v>1971375900.3299994</v>
      </c>
      <c r="E25" s="6">
        <v>909130631.82</v>
      </c>
      <c r="F25" s="2">
        <f t="shared" si="0"/>
        <v>26.942247519111884</v>
      </c>
      <c r="G25" s="2">
        <f t="shared" si="0"/>
        <v>18.438874158795716</v>
      </c>
      <c r="H25" s="3">
        <f t="shared" si="0"/>
        <v>8.503373360316168</v>
      </c>
      <c r="I25" s="7"/>
      <c r="K25" s="7"/>
      <c r="L25" s="14" t="s">
        <v>62</v>
      </c>
      <c r="M25" s="6">
        <f t="shared" si="7"/>
        <v>102</v>
      </c>
      <c r="N25" s="6">
        <v>79</v>
      </c>
      <c r="O25" s="6">
        <v>23</v>
      </c>
      <c r="P25" s="2"/>
      <c r="Q25" s="2"/>
      <c r="R25" s="3"/>
      <c r="S25" s="7"/>
      <c r="U25" s="7"/>
      <c r="V25" s="14" t="s">
        <v>62</v>
      </c>
      <c r="W25" s="6">
        <f t="shared" si="1"/>
        <v>28240260.119117644</v>
      </c>
      <c r="X25" s="6">
        <f t="shared" si="1"/>
        <v>24954125.320632905</v>
      </c>
      <c r="Y25" s="6">
        <f t="shared" si="2"/>
        <v>39527418.77478261</v>
      </c>
      <c r="Z25" s="2">
        <f t="shared" si="3"/>
        <v>1200.3933484363208</v>
      </c>
      <c r="AA25" s="2">
        <f t="shared" si="4"/>
        <v>1060.7114072102972</v>
      </c>
      <c r="AB25" s="3">
        <f t="shared" si="5"/>
        <v>1680.170450908315</v>
      </c>
      <c r="AC25" s="7"/>
    </row>
    <row r="26" spans="1:29" ht="6.75" customHeight="1">
      <c r="A26" s="7"/>
      <c r="B26" s="14"/>
      <c r="C26" s="6"/>
      <c r="D26" s="6"/>
      <c r="E26" s="6"/>
      <c r="F26" s="2"/>
      <c r="G26" s="2"/>
      <c r="H26" s="3"/>
      <c r="I26" s="7"/>
      <c r="K26" s="7"/>
      <c r="L26" s="14"/>
      <c r="M26" s="6"/>
      <c r="N26" s="6"/>
      <c r="O26" s="6"/>
      <c r="P26" s="2"/>
      <c r="Q26" s="2"/>
      <c r="R26" s="3"/>
      <c r="S26" s="7"/>
      <c r="U26" s="7"/>
      <c r="V26" s="14"/>
      <c r="W26" s="6"/>
      <c r="X26" s="6"/>
      <c r="Y26" s="6"/>
      <c r="Z26" s="2"/>
      <c r="AA26" s="2"/>
      <c r="AB26" s="3"/>
      <c r="AC26" s="7"/>
    </row>
    <row r="27" spans="1:29" ht="16.5" customHeight="1">
      <c r="A27" s="7"/>
      <c r="B27" s="15" t="s">
        <v>10</v>
      </c>
      <c r="C27" s="6">
        <f>SUM(C15:C25)</f>
        <v>7148564306.5758</v>
      </c>
      <c r="D27" s="6">
        <f>SUM(D15:D25)</f>
        <v>5538170939.9098</v>
      </c>
      <c r="E27" s="6">
        <f>SUM(E15:E25)</f>
        <v>1610393366.6659994</v>
      </c>
      <c r="F27" s="2">
        <f aca="true" t="shared" si="10" ref="F27:H36">C27/$C$9*100</f>
        <v>66.86268085297445</v>
      </c>
      <c r="G27" s="2">
        <f t="shared" si="10"/>
        <v>51.80018534963431</v>
      </c>
      <c r="H27" s="3">
        <f t="shared" si="10"/>
        <v>15.062495503340138</v>
      </c>
      <c r="I27" s="7"/>
      <c r="K27" s="7"/>
      <c r="L27" s="15" t="s">
        <v>10</v>
      </c>
      <c r="M27" s="6">
        <f>SUM(M15:M25)</f>
        <v>34942</v>
      </c>
      <c r="N27" s="6">
        <f>SUM(N15:N25)</f>
        <v>22082</v>
      </c>
      <c r="O27" s="6">
        <f>SUM(O15:O25)</f>
        <v>12860</v>
      </c>
      <c r="P27" s="2"/>
      <c r="Q27" s="2"/>
      <c r="R27" s="3"/>
      <c r="S27" s="7"/>
      <c r="U27" s="7"/>
      <c r="V27" s="15" t="s">
        <v>10</v>
      </c>
      <c r="W27" s="6">
        <f aca="true" t="shared" si="11" ref="W27:Y32">C27/M27</f>
        <v>204583.71892209374</v>
      </c>
      <c r="X27" s="6">
        <f t="shared" si="11"/>
        <v>250800.24182183677</v>
      </c>
      <c r="Y27" s="6">
        <f t="shared" si="11"/>
        <v>125224.98963188176</v>
      </c>
      <c r="Z27" s="2">
        <f aca="true" t="shared" si="12" ref="Z27:AB32">W27/$W$9</f>
        <v>8.696128660167606</v>
      </c>
      <c r="AA27" s="2">
        <f t="shared" si="12"/>
        <v>10.660629215144782</v>
      </c>
      <c r="AB27" s="3">
        <f t="shared" si="12"/>
        <v>5.322870397725457</v>
      </c>
      <c r="AC27" s="7"/>
    </row>
    <row r="28" spans="1:29" ht="16.5" customHeight="1">
      <c r="A28" s="7"/>
      <c r="B28" s="14" t="s">
        <v>11</v>
      </c>
      <c r="C28" s="6">
        <f>SUM(C20:C25)</f>
        <v>6535174717.017799</v>
      </c>
      <c r="D28" s="6">
        <f>SUM(D20:D25)</f>
        <v>5176047932.5058</v>
      </c>
      <c r="E28" s="6">
        <f>SUM(E20:E25)</f>
        <v>1359126784.5119996</v>
      </c>
      <c r="F28" s="2">
        <f t="shared" si="10"/>
        <v>61.12546277585275</v>
      </c>
      <c r="G28" s="2">
        <f t="shared" si="10"/>
        <v>48.41313949886111</v>
      </c>
      <c r="H28" s="3">
        <f t="shared" si="10"/>
        <v>12.712323276991649</v>
      </c>
      <c r="I28" s="7"/>
      <c r="K28" s="7"/>
      <c r="L28" s="14" t="s">
        <v>11</v>
      </c>
      <c r="M28" s="6">
        <f>SUM(M20:M25)</f>
        <v>10822</v>
      </c>
      <c r="N28" s="6">
        <f>SUM(N20:N25)</f>
        <v>8126</v>
      </c>
      <c r="O28" s="6">
        <f>SUM(O20:O25)</f>
        <v>2696</v>
      </c>
      <c r="P28" s="2"/>
      <c r="Q28" s="2"/>
      <c r="R28" s="3"/>
      <c r="S28" s="7"/>
      <c r="U28" s="7"/>
      <c r="V28" s="14" t="s">
        <v>11</v>
      </c>
      <c r="W28" s="6">
        <f t="shared" si="11"/>
        <v>603878.6469245795</v>
      </c>
      <c r="X28" s="6">
        <f t="shared" si="11"/>
        <v>636973.6564737633</v>
      </c>
      <c r="Y28" s="6">
        <f t="shared" si="11"/>
        <v>504127.1455905043</v>
      </c>
      <c r="Z28" s="2">
        <f t="shared" si="12"/>
        <v>25.668740584307326</v>
      </c>
      <c r="AA28" s="2">
        <f t="shared" si="12"/>
        <v>27.0754921213579</v>
      </c>
      <c r="AB28" s="3">
        <f t="shared" si="12"/>
        <v>21.428657872855943</v>
      </c>
      <c r="AC28" s="7"/>
    </row>
    <row r="29" spans="1:29" ht="16.5" customHeight="1">
      <c r="A29" s="7"/>
      <c r="B29" s="14" t="s">
        <v>12</v>
      </c>
      <c r="C29" s="6">
        <f>SUM(C21:C25)</f>
        <v>6065205441.322</v>
      </c>
      <c r="D29" s="6">
        <f>SUM(D21:D25)</f>
        <v>4846490459.709999</v>
      </c>
      <c r="E29" s="6">
        <f>SUM(E21:E25)</f>
        <v>1218714981.612</v>
      </c>
      <c r="F29" s="2">
        <f t="shared" si="10"/>
        <v>56.72969820776373</v>
      </c>
      <c r="G29" s="2">
        <f t="shared" si="10"/>
        <v>45.33068892819354</v>
      </c>
      <c r="H29" s="3">
        <f t="shared" si="10"/>
        <v>11.399009279570189</v>
      </c>
      <c r="I29" s="7"/>
      <c r="K29" s="7"/>
      <c r="L29" s="14" t="s">
        <v>12</v>
      </c>
      <c r="M29" s="6">
        <f>SUM(M21:M25)</f>
        <v>3900</v>
      </c>
      <c r="N29" s="6">
        <f>SUM(N21:N25)</f>
        <v>3066</v>
      </c>
      <c r="O29" s="6">
        <f>SUM(O21:O25)</f>
        <v>834</v>
      </c>
      <c r="P29" s="2"/>
      <c r="Q29" s="2"/>
      <c r="R29" s="3"/>
      <c r="S29" s="7"/>
      <c r="U29" s="7"/>
      <c r="V29" s="14" t="s">
        <v>12</v>
      </c>
      <c r="W29" s="6">
        <f t="shared" si="11"/>
        <v>1555180.8823902563</v>
      </c>
      <c r="X29" s="6">
        <f t="shared" si="11"/>
        <v>1580720.9588095236</v>
      </c>
      <c r="Y29" s="6">
        <f t="shared" si="11"/>
        <v>1461288.9467769784</v>
      </c>
      <c r="Z29" s="2">
        <f t="shared" si="12"/>
        <v>66.10522633156681</v>
      </c>
      <c r="AA29" s="2">
        <f t="shared" si="12"/>
        <v>67.19084444283517</v>
      </c>
      <c r="AB29" s="3">
        <f t="shared" si="12"/>
        <v>62.11421298726368</v>
      </c>
      <c r="AC29" s="7"/>
    </row>
    <row r="30" spans="1:29" ht="16.5" customHeight="1">
      <c r="A30" s="7"/>
      <c r="B30" s="14" t="s">
        <v>13</v>
      </c>
      <c r="C30" s="6">
        <f>SUM(C22:C25)</f>
        <v>5426559239.646</v>
      </c>
      <c r="D30" s="6">
        <f>SUM(D22:D25)</f>
        <v>4294975357.955999</v>
      </c>
      <c r="E30" s="6">
        <f>SUM(E22:E25)</f>
        <v>1131583881.69</v>
      </c>
      <c r="F30" s="2">
        <f t="shared" si="10"/>
        <v>50.756247409909605</v>
      </c>
      <c r="G30" s="2">
        <f t="shared" si="10"/>
        <v>40.17220162183298</v>
      </c>
      <c r="H30" s="3">
        <f t="shared" si="10"/>
        <v>10.584045788076622</v>
      </c>
      <c r="I30" s="7"/>
      <c r="K30" s="7"/>
      <c r="L30" s="14" t="s">
        <v>13</v>
      </c>
      <c r="M30" s="6">
        <f>SUM(M22:M25)</f>
        <v>1211</v>
      </c>
      <c r="N30" s="6">
        <f>SUM(N22:N25)</f>
        <v>979</v>
      </c>
      <c r="O30" s="6">
        <f>SUM(O22:O25)</f>
        <v>232</v>
      </c>
      <c r="P30" s="2"/>
      <c r="Q30" s="2"/>
      <c r="R30" s="3"/>
      <c r="S30" s="7"/>
      <c r="U30" s="7"/>
      <c r="V30" s="14" t="s">
        <v>13</v>
      </c>
      <c r="W30" s="6">
        <f t="shared" si="11"/>
        <v>4481056.349831544</v>
      </c>
      <c r="X30" s="6">
        <f t="shared" si="11"/>
        <v>4387104.553581204</v>
      </c>
      <c r="Y30" s="6">
        <f t="shared" si="11"/>
        <v>4877516.731422414</v>
      </c>
      <c r="Z30" s="2">
        <f t="shared" si="12"/>
        <v>190.47382048243648</v>
      </c>
      <c r="AA30" s="2">
        <f t="shared" si="12"/>
        <v>186.48026267465252</v>
      </c>
      <c r="AB30" s="3">
        <f t="shared" si="12"/>
        <v>207.32594588683506</v>
      </c>
      <c r="AC30" s="7"/>
    </row>
    <row r="31" spans="1:29" ht="16.5" customHeight="1">
      <c r="A31" s="7"/>
      <c r="B31" s="14" t="s">
        <v>14</v>
      </c>
      <c r="C31" s="6">
        <f>SUM(C23:C25)</f>
        <v>5078346382.33</v>
      </c>
      <c r="D31" s="6">
        <f>SUM(D23:D25)</f>
        <v>4030350008.0899997</v>
      </c>
      <c r="E31" s="6">
        <f>SUM(E23:E25)</f>
        <v>1047996374.24</v>
      </c>
      <c r="F31" s="2">
        <f t="shared" si="10"/>
        <v>47.49930739382763</v>
      </c>
      <c r="G31" s="2">
        <f t="shared" si="10"/>
        <v>37.69708080667557</v>
      </c>
      <c r="H31" s="3">
        <f t="shared" si="10"/>
        <v>9.802226587152054</v>
      </c>
      <c r="I31" s="7"/>
      <c r="K31" s="7"/>
      <c r="L31" s="14" t="s">
        <v>14</v>
      </c>
      <c r="M31" s="6">
        <f>SUM(M23:M25)</f>
        <v>597</v>
      </c>
      <c r="N31" s="6">
        <f>SUM(N23:N25)</f>
        <v>488</v>
      </c>
      <c r="O31" s="6">
        <f>SUM(O23:O25)</f>
        <v>109</v>
      </c>
      <c r="P31" s="2"/>
      <c r="Q31" s="2"/>
      <c r="R31" s="3"/>
      <c r="S31" s="7"/>
      <c r="U31" s="7"/>
      <c r="V31" s="14" t="s">
        <v>14</v>
      </c>
      <c r="W31" s="6">
        <f t="shared" si="11"/>
        <v>8506442.851474037</v>
      </c>
      <c r="X31" s="6">
        <f t="shared" si="11"/>
        <v>8258913.951004097</v>
      </c>
      <c r="Y31" s="6">
        <f t="shared" si="11"/>
        <v>9614645.635229358</v>
      </c>
      <c r="Z31" s="2">
        <f t="shared" si="12"/>
        <v>361.57873102771424</v>
      </c>
      <c r="AA31" s="2">
        <f t="shared" si="12"/>
        <v>351.0571549368225</v>
      </c>
      <c r="AB31" s="3">
        <f t="shared" si="12"/>
        <v>408.6845028841835</v>
      </c>
      <c r="AC31" s="7"/>
    </row>
    <row r="32" spans="1:29" ht="16.5" customHeight="1">
      <c r="A32" s="7"/>
      <c r="B32" s="14" t="s">
        <v>15</v>
      </c>
      <c r="C32" s="26">
        <f>SUM(C24:C25)</f>
        <v>4057503503.79</v>
      </c>
      <c r="D32" s="6">
        <f>SUM(D24:D25)</f>
        <v>3084471655.0599995</v>
      </c>
      <c r="E32" s="6">
        <f>SUM(E24:E25)</f>
        <v>973031848.73</v>
      </c>
      <c r="F32" s="2">
        <f t="shared" si="10"/>
        <v>37.95105565241651</v>
      </c>
      <c r="G32" s="2">
        <f t="shared" si="10"/>
        <v>28.8499949119309</v>
      </c>
      <c r="H32" s="3">
        <f t="shared" si="10"/>
        <v>9.101060740485604</v>
      </c>
      <c r="I32" s="7"/>
      <c r="K32" s="7"/>
      <c r="L32" s="14" t="s">
        <v>15</v>
      </c>
      <c r="M32" s="26">
        <f>SUM(M24:M25)</f>
        <v>202</v>
      </c>
      <c r="N32" s="6">
        <f>SUM(N24:N25)</f>
        <v>168</v>
      </c>
      <c r="O32" s="6">
        <f>SUM(O24:O25)</f>
        <v>34</v>
      </c>
      <c r="P32" s="2"/>
      <c r="Q32" s="2"/>
      <c r="R32" s="3"/>
      <c r="S32" s="7"/>
      <c r="U32" s="7"/>
      <c r="V32" s="14" t="s">
        <v>15</v>
      </c>
      <c r="W32" s="26">
        <f t="shared" si="11"/>
        <v>20086651.008861385</v>
      </c>
      <c r="X32" s="6">
        <f t="shared" si="11"/>
        <v>18359950.32773809</v>
      </c>
      <c r="Y32" s="6">
        <f t="shared" si="11"/>
        <v>28618583.786176473</v>
      </c>
      <c r="Z32" s="2">
        <f t="shared" si="12"/>
        <v>853.8123289833311</v>
      </c>
      <c r="AA32" s="2">
        <f t="shared" si="12"/>
        <v>780.4164040301573</v>
      </c>
      <c r="AB32" s="3">
        <f t="shared" si="12"/>
        <v>1216.4745463990132</v>
      </c>
      <c r="AC32" s="7"/>
    </row>
    <row r="33" spans="1:29" ht="16.5" customHeight="1">
      <c r="A33" s="7"/>
      <c r="B33" s="27" t="s">
        <v>35</v>
      </c>
      <c r="C33" s="6">
        <f>D33+E33</f>
        <v>4233170497.3916445</v>
      </c>
      <c r="D33" s="6">
        <v>1563781098.8042448</v>
      </c>
      <c r="E33" s="6">
        <v>2669389398.5874</v>
      </c>
      <c r="F33" s="2">
        <f t="shared" si="10"/>
        <v>39.59412209567194</v>
      </c>
      <c r="G33" s="2">
        <f t="shared" si="10"/>
        <v>14.626516884947216</v>
      </c>
      <c r="H33" s="3">
        <f t="shared" si="10"/>
        <v>24.967605210724727</v>
      </c>
      <c r="I33" s="7"/>
      <c r="K33" s="7"/>
      <c r="L33" s="27" t="s">
        <v>63</v>
      </c>
      <c r="M33" s="6">
        <f>N33+O33</f>
        <v>444989</v>
      </c>
      <c r="N33" s="6">
        <v>152609</v>
      </c>
      <c r="O33" s="6">
        <v>292380</v>
      </c>
      <c r="P33" s="2"/>
      <c r="Q33" s="2"/>
      <c r="R33" s="3"/>
      <c r="S33" s="7"/>
      <c r="U33" s="7"/>
      <c r="V33" s="27" t="s">
        <v>63</v>
      </c>
      <c r="W33" s="26">
        <f aca="true" t="shared" si="13" ref="W33:Y36">C33/M33</f>
        <v>9512.977843029028</v>
      </c>
      <c r="X33" s="6">
        <f t="shared" si="13"/>
        <v>10246.978217564132</v>
      </c>
      <c r="Y33" s="6">
        <f t="shared" si="13"/>
        <v>9129.863186905397</v>
      </c>
      <c r="Z33" s="2">
        <f aca="true" t="shared" si="14" ref="Z33:AB36">W33/$W$9</f>
        <v>0.4043629654410894</v>
      </c>
      <c r="AA33" s="2">
        <f t="shared" si="14"/>
        <v>0.43556271939609076</v>
      </c>
      <c r="AB33" s="3">
        <f t="shared" si="14"/>
        <v>0.38807811951688537</v>
      </c>
      <c r="AC33" s="7"/>
    </row>
    <row r="34" spans="1:29" ht="16.5" customHeight="1">
      <c r="A34" s="7"/>
      <c r="B34" s="14" t="s">
        <v>36</v>
      </c>
      <c r="C34" s="6">
        <f>D34+E34</f>
        <v>1038418595.151805</v>
      </c>
      <c r="D34" s="6">
        <v>832515922.2978052</v>
      </c>
      <c r="E34" s="6">
        <v>205902672.85399985</v>
      </c>
      <c r="F34" s="2">
        <f t="shared" si="10"/>
        <v>9.712642726814506</v>
      </c>
      <c r="G34" s="2">
        <f t="shared" si="10"/>
        <v>7.7867728442218205</v>
      </c>
      <c r="H34" s="3">
        <f t="shared" si="10"/>
        <v>1.9258698825926857</v>
      </c>
      <c r="I34" s="7"/>
      <c r="K34" s="7"/>
      <c r="L34" s="14" t="s">
        <v>64</v>
      </c>
      <c r="M34" s="6">
        <f>N34+O34</f>
        <v>8278</v>
      </c>
      <c r="N34" s="6">
        <v>6196</v>
      </c>
      <c r="O34" s="6">
        <v>2082</v>
      </c>
      <c r="P34" s="2"/>
      <c r="Q34" s="2"/>
      <c r="R34" s="3"/>
      <c r="S34" s="7"/>
      <c r="U34" s="7"/>
      <c r="V34" s="14" t="s">
        <v>64</v>
      </c>
      <c r="W34" s="6">
        <f t="shared" si="13"/>
        <v>125443.17409420211</v>
      </c>
      <c r="X34" s="6">
        <f t="shared" si="13"/>
        <v>134363.44775626293</v>
      </c>
      <c r="Y34" s="6">
        <f t="shared" si="13"/>
        <v>98896.57677905852</v>
      </c>
      <c r="Z34" s="2">
        <f t="shared" si="14"/>
        <v>5.332144645774051</v>
      </c>
      <c r="AA34" s="2">
        <f t="shared" si="14"/>
        <v>5.711313857566144</v>
      </c>
      <c r="AB34" s="3">
        <f t="shared" si="14"/>
        <v>4.2037428992496455</v>
      </c>
      <c r="AC34" s="7"/>
    </row>
    <row r="35" spans="1:29" ht="16.5" customHeight="1">
      <c r="A35" s="7"/>
      <c r="B35" s="14" t="s">
        <v>37</v>
      </c>
      <c r="C35" s="6">
        <f>D35+E35</f>
        <v>341917565.45600003</v>
      </c>
      <c r="D35" s="6">
        <v>259311558.806</v>
      </c>
      <c r="E35" s="6">
        <v>82606006.65000004</v>
      </c>
      <c r="F35" s="2">
        <f t="shared" si="10"/>
        <v>3.198058250113347</v>
      </c>
      <c r="G35" s="2">
        <f t="shared" si="10"/>
        <v>2.4254193225881484</v>
      </c>
      <c r="H35" s="3">
        <f t="shared" si="10"/>
        <v>0.7726389275251981</v>
      </c>
      <c r="I35" s="7"/>
      <c r="K35" s="7"/>
      <c r="L35" s="14" t="s">
        <v>65</v>
      </c>
      <c r="M35" s="6">
        <f>N35+O35</f>
        <v>593</v>
      </c>
      <c r="N35" s="6">
        <v>473</v>
      </c>
      <c r="O35" s="6">
        <v>120</v>
      </c>
      <c r="P35" s="2"/>
      <c r="Q35" s="2"/>
      <c r="R35" s="3"/>
      <c r="S35" s="7"/>
      <c r="U35" s="7"/>
      <c r="V35" s="14" t="s">
        <v>65</v>
      </c>
      <c r="W35" s="6">
        <f t="shared" si="13"/>
        <v>576589.486435076</v>
      </c>
      <c r="X35" s="6">
        <f t="shared" si="13"/>
        <v>548227.3970528541</v>
      </c>
      <c r="Y35" s="6">
        <f t="shared" si="13"/>
        <v>688383.3887500003</v>
      </c>
      <c r="Z35" s="2">
        <f t="shared" si="14"/>
        <v>24.508775109561736</v>
      </c>
      <c r="AA35" s="2">
        <f t="shared" si="14"/>
        <v>23.303203231024828</v>
      </c>
      <c r="AB35" s="3">
        <f t="shared" si="14"/>
        <v>29.260737597461365</v>
      </c>
      <c r="AC35" s="7"/>
    </row>
    <row r="36" spans="1:29" ht="16.5" customHeight="1">
      <c r="A36" s="7"/>
      <c r="B36" s="16" t="s">
        <v>38</v>
      </c>
      <c r="C36" s="17">
        <f>D36+E36</f>
        <v>5077904777.170005</v>
      </c>
      <c r="D36" s="46">
        <v>4030003934.9300056</v>
      </c>
      <c r="E36" s="46">
        <v>1047900842.2399995</v>
      </c>
      <c r="F36" s="4">
        <f t="shared" si="10"/>
        <v>47.495176927399754</v>
      </c>
      <c r="G36" s="4">
        <f t="shared" si="10"/>
        <v>37.69384387989474</v>
      </c>
      <c r="H36" s="5">
        <f t="shared" si="10"/>
        <v>9.801333047505024</v>
      </c>
      <c r="I36" s="7"/>
      <c r="K36" s="7"/>
      <c r="L36" s="16" t="s">
        <v>66</v>
      </c>
      <c r="M36" s="17">
        <f>N36+O36</f>
        <v>594</v>
      </c>
      <c r="N36" s="46">
        <v>486</v>
      </c>
      <c r="O36" s="46">
        <v>108</v>
      </c>
      <c r="P36" s="4"/>
      <c r="Q36" s="4"/>
      <c r="R36" s="5"/>
      <c r="S36" s="7"/>
      <c r="U36" s="7"/>
      <c r="V36" s="16" t="s">
        <v>66</v>
      </c>
      <c r="W36" s="17">
        <f t="shared" si="13"/>
        <v>8548661.241026944</v>
      </c>
      <c r="X36" s="46">
        <f t="shared" si="13"/>
        <v>8292189.166522645</v>
      </c>
      <c r="Y36" s="46">
        <f t="shared" si="13"/>
        <v>9702785.576296292</v>
      </c>
      <c r="Z36" s="4">
        <f t="shared" si="14"/>
        <v>363.3732851071469</v>
      </c>
      <c r="AA36" s="4">
        <f t="shared" si="14"/>
        <v>352.4715663908165</v>
      </c>
      <c r="AB36" s="5">
        <f t="shared" si="14"/>
        <v>412.43101933063406</v>
      </c>
      <c r="AC36" s="7"/>
    </row>
    <row r="37" spans="1:29" ht="6.75" customHeight="1">
      <c r="A37" s="7"/>
      <c r="B37" s="18"/>
      <c r="C37" s="6"/>
      <c r="D37" s="6"/>
      <c r="E37" s="6"/>
      <c r="F37" s="2"/>
      <c r="G37" s="2"/>
      <c r="H37" s="2"/>
      <c r="I37" s="7"/>
      <c r="K37" s="7"/>
      <c r="S37" s="7"/>
      <c r="U37" s="7"/>
      <c r="V37" s="18"/>
      <c r="W37" s="6"/>
      <c r="X37" s="6"/>
      <c r="Y37" s="6"/>
      <c r="Z37" s="2"/>
      <c r="AA37" s="2"/>
      <c r="AB37" s="2"/>
      <c r="AC37" s="7"/>
    </row>
    <row r="38" spans="1:29" ht="12" customHeight="1">
      <c r="A38" s="7"/>
      <c r="B38" s="18"/>
      <c r="C38" s="7"/>
      <c r="D38" s="7"/>
      <c r="E38" s="7"/>
      <c r="F38" s="7"/>
      <c r="G38" s="7"/>
      <c r="H38" s="7"/>
      <c r="I38" s="7"/>
      <c r="K38" s="7"/>
      <c r="L38" s="29" t="s">
        <v>77</v>
      </c>
      <c r="M38" s="31"/>
      <c r="N38" s="30"/>
      <c r="O38" s="30"/>
      <c r="S38" s="7"/>
      <c r="U38" s="7"/>
      <c r="V38" s="29" t="s">
        <v>70</v>
      </c>
      <c r="W38" s="7"/>
      <c r="X38" s="7"/>
      <c r="Y38" s="7"/>
      <c r="Z38" s="7"/>
      <c r="AA38" s="7"/>
      <c r="AB38" s="7"/>
      <c r="AC38" s="7"/>
    </row>
    <row r="39" spans="1:29" ht="12" customHeight="1">
      <c r="A39" s="7"/>
      <c r="B39" s="18"/>
      <c r="C39" s="7"/>
      <c r="D39" s="7"/>
      <c r="E39" s="7"/>
      <c r="F39" s="7"/>
      <c r="G39" s="7"/>
      <c r="H39" s="7"/>
      <c r="I39" s="7"/>
      <c r="K39" s="7"/>
      <c r="L39" s="29" t="s">
        <v>72</v>
      </c>
      <c r="M39" s="31"/>
      <c r="N39" s="30"/>
      <c r="O39" s="30"/>
      <c r="S39" s="7"/>
      <c r="U39" s="7"/>
      <c r="V39" s="29" t="s">
        <v>71</v>
      </c>
      <c r="W39" s="7"/>
      <c r="X39" s="7"/>
      <c r="Y39" s="7"/>
      <c r="Z39" s="7"/>
      <c r="AA39" s="7"/>
      <c r="AB39" s="7"/>
      <c r="AC39" s="7"/>
    </row>
    <row r="40" spans="2:23" ht="12" customHeight="1">
      <c r="B40" s="18"/>
      <c r="D40" s="32"/>
      <c r="E40" s="32"/>
      <c r="F40" s="32"/>
      <c r="G40" s="30"/>
      <c r="H40" s="30"/>
      <c r="M40" s="30"/>
      <c r="N40" s="30"/>
      <c r="O40" s="30"/>
      <c r="V40" s="29" t="s">
        <v>78</v>
      </c>
      <c r="W40" s="7"/>
    </row>
    <row r="41" spans="4:22" ht="15">
      <c r="D41" s="33"/>
      <c r="E41" s="34"/>
      <c r="F41" s="34"/>
      <c r="G41" s="30"/>
      <c r="H41" s="30"/>
      <c r="M41" s="35"/>
      <c r="N41" s="35"/>
      <c r="O41" s="35"/>
      <c r="P41" s="36"/>
      <c r="Q41" s="36"/>
      <c r="R41" s="36"/>
      <c r="V41" s="29" t="s">
        <v>72</v>
      </c>
    </row>
    <row r="42" spans="4:18" ht="14.25">
      <c r="D42" s="33"/>
      <c r="E42" s="34"/>
      <c r="F42" s="34"/>
      <c r="G42" s="30"/>
      <c r="H42" s="30"/>
      <c r="M42" s="37"/>
      <c r="N42" s="38"/>
      <c r="O42" s="38"/>
      <c r="P42" s="39"/>
      <c r="Q42" s="40"/>
      <c r="R42" s="40"/>
    </row>
    <row r="43" spans="4:18" ht="14.25">
      <c r="D43" s="30"/>
      <c r="E43" s="30"/>
      <c r="F43" s="30"/>
      <c r="G43" s="30"/>
      <c r="H43" s="30"/>
      <c r="M43" s="37"/>
      <c r="N43" s="38"/>
      <c r="O43" s="38"/>
      <c r="P43" s="39"/>
      <c r="Q43" s="40"/>
      <c r="R43" s="40"/>
    </row>
    <row r="44" spans="3:18" ht="14.25">
      <c r="C44" s="32"/>
      <c r="D44" s="32"/>
      <c r="E44" s="32"/>
      <c r="M44" s="40"/>
      <c r="N44" s="40"/>
      <c r="O44" s="40"/>
      <c r="P44" s="30"/>
      <c r="Q44" s="30"/>
      <c r="R44" s="30"/>
    </row>
    <row r="45" spans="3:18" ht="14.25">
      <c r="C45" s="34"/>
      <c r="D45" s="34"/>
      <c r="E45" s="34"/>
      <c r="M45" s="40"/>
      <c r="N45" s="40"/>
      <c r="O45" s="40"/>
      <c r="P45" s="30"/>
      <c r="Q45" s="30"/>
      <c r="R45" s="30"/>
    </row>
    <row r="46" spans="3:18" ht="14.25">
      <c r="C46" s="34"/>
      <c r="D46" s="34"/>
      <c r="E46" s="34"/>
      <c r="M46" s="40"/>
      <c r="N46" s="40"/>
      <c r="O46" s="40"/>
      <c r="P46" s="30"/>
      <c r="Q46" s="30"/>
      <c r="R46" s="30"/>
    </row>
    <row r="47" spans="3:18" ht="14.25">
      <c r="C47" s="34"/>
      <c r="D47" s="34"/>
      <c r="E47" s="34"/>
      <c r="M47" s="40"/>
      <c r="N47" s="40"/>
      <c r="O47" s="40"/>
      <c r="P47" s="30"/>
      <c r="Q47" s="30"/>
      <c r="R47" s="30"/>
    </row>
    <row r="48" spans="3:18" ht="14.25">
      <c r="C48" s="34"/>
      <c r="D48" s="34"/>
      <c r="E48" s="34"/>
      <c r="M48" s="40"/>
      <c r="N48" s="40"/>
      <c r="O48" s="40"/>
      <c r="P48" s="30"/>
      <c r="Q48" s="30"/>
      <c r="R48" s="30"/>
    </row>
    <row r="49" spans="3:18" ht="14.25">
      <c r="C49" s="34"/>
      <c r="D49" s="34"/>
      <c r="E49" s="34"/>
      <c r="M49" s="40"/>
      <c r="N49" s="40"/>
      <c r="O49" s="40"/>
      <c r="P49" s="30"/>
      <c r="Q49" s="30"/>
      <c r="R49" s="30"/>
    </row>
    <row r="50" spans="3:18" ht="14.25">
      <c r="C50" s="34"/>
      <c r="D50" s="34"/>
      <c r="E50" s="34"/>
      <c r="M50" s="40"/>
      <c r="N50" s="40"/>
      <c r="O50" s="40"/>
      <c r="P50" s="30"/>
      <c r="Q50" s="30"/>
      <c r="R50" s="30"/>
    </row>
    <row r="51" spans="3:18" ht="14.25">
      <c r="C51" s="34"/>
      <c r="D51" s="34"/>
      <c r="E51" s="34"/>
      <c r="M51" s="40"/>
      <c r="N51" s="40"/>
      <c r="O51" s="40"/>
      <c r="P51" s="30"/>
      <c r="Q51" s="30"/>
      <c r="R51" s="30"/>
    </row>
    <row r="52" spans="3:18" ht="14.25">
      <c r="C52" s="34"/>
      <c r="D52" s="34"/>
      <c r="E52" s="34"/>
      <c r="M52" s="40"/>
      <c r="N52" s="40"/>
      <c r="O52" s="40"/>
      <c r="P52" s="30"/>
      <c r="Q52" s="30"/>
      <c r="R52" s="30"/>
    </row>
    <row r="53" spans="3:18" ht="14.25">
      <c r="C53" s="34"/>
      <c r="D53" s="34"/>
      <c r="E53" s="34"/>
      <c r="M53" s="40"/>
      <c r="N53" s="40"/>
      <c r="O53" s="40"/>
      <c r="P53" s="30"/>
      <c r="Q53" s="30"/>
      <c r="R53" s="30"/>
    </row>
    <row r="54" spans="3:18" ht="14.25">
      <c r="C54" s="34"/>
      <c r="D54" s="34"/>
      <c r="E54" s="34"/>
      <c r="M54" s="40"/>
      <c r="N54" s="40"/>
      <c r="O54" s="40"/>
      <c r="P54" s="30"/>
      <c r="Q54" s="30"/>
      <c r="R54" s="30"/>
    </row>
    <row r="55" spans="3:18" ht="14.25">
      <c r="C55" s="34"/>
      <c r="D55" s="34"/>
      <c r="E55" s="34"/>
      <c r="M55" s="40"/>
      <c r="N55" s="40"/>
      <c r="O55" s="40"/>
      <c r="P55" s="30"/>
      <c r="Q55" s="30"/>
      <c r="R55" s="30"/>
    </row>
    <row r="56" spans="3:18" ht="14.25">
      <c r="C56" s="34"/>
      <c r="D56" s="34"/>
      <c r="E56" s="34"/>
      <c r="M56" s="40"/>
      <c r="N56" s="40"/>
      <c r="O56" s="40"/>
      <c r="P56" s="30"/>
      <c r="Q56" s="30"/>
      <c r="R56" s="30"/>
    </row>
    <row r="57" spans="3:18" ht="12.75">
      <c r="C57" s="34"/>
      <c r="D57" s="34"/>
      <c r="E57" s="34"/>
      <c r="M57" s="30"/>
      <c r="N57" s="30"/>
      <c r="O57" s="30"/>
      <c r="P57" s="30"/>
      <c r="Q57" s="30"/>
      <c r="R57" s="30"/>
    </row>
    <row r="58" spans="3:18" ht="12.75">
      <c r="C58" s="34"/>
      <c r="D58" s="34"/>
      <c r="E58" s="34"/>
      <c r="M58" s="30"/>
      <c r="N58" s="30"/>
      <c r="O58" s="30"/>
      <c r="P58" s="30"/>
      <c r="Q58" s="30"/>
      <c r="R58" s="30"/>
    </row>
    <row r="59" spans="3:18" ht="12.75">
      <c r="C59" s="34"/>
      <c r="D59" s="34"/>
      <c r="E59" s="34"/>
      <c r="M59" s="30"/>
      <c r="N59" s="30"/>
      <c r="O59" s="30"/>
      <c r="P59" s="30"/>
      <c r="Q59" s="30"/>
      <c r="R59" s="30"/>
    </row>
    <row r="60" spans="13:18" ht="12.75">
      <c r="M60" s="30"/>
      <c r="N60" s="30"/>
      <c r="O60" s="30"/>
      <c r="P60" s="30"/>
      <c r="Q60" s="30"/>
      <c r="R60" s="30"/>
    </row>
    <row r="61" spans="13:18" ht="12.75">
      <c r="M61" s="30"/>
      <c r="N61" s="30"/>
      <c r="O61" s="30"/>
      <c r="P61" s="30"/>
      <c r="Q61" s="30"/>
      <c r="R61" s="30"/>
    </row>
    <row r="62" spans="13:18" ht="14.25">
      <c r="M62" s="41"/>
      <c r="N62" s="41"/>
      <c r="O62" s="41"/>
      <c r="P62" s="30"/>
      <c r="Q62" s="41"/>
      <c r="R62" s="41"/>
    </row>
    <row r="63" spans="13:18" ht="14.25">
      <c r="M63" s="42"/>
      <c r="N63" s="42"/>
      <c r="O63" s="42"/>
      <c r="P63" s="30"/>
      <c r="Q63" s="42"/>
      <c r="R63" s="42"/>
    </row>
    <row r="64" spans="13:18" ht="14.25">
      <c r="M64" s="42"/>
      <c r="N64" s="42"/>
      <c r="O64" s="42"/>
      <c r="P64" s="30"/>
      <c r="Q64" s="42"/>
      <c r="R64" s="42"/>
    </row>
    <row r="65" spans="13:18" ht="14.25">
      <c r="M65" s="42"/>
      <c r="N65" s="42"/>
      <c r="O65" s="42"/>
      <c r="P65" s="30"/>
      <c r="Q65" s="42"/>
      <c r="R65" s="42"/>
    </row>
    <row r="66" spans="13:18" ht="14.25">
      <c r="M66" s="42"/>
      <c r="N66" s="42"/>
      <c r="O66" s="42"/>
      <c r="P66" s="30"/>
      <c r="Q66" s="42"/>
      <c r="R66" s="42"/>
    </row>
    <row r="67" spans="13:18" ht="14.25">
      <c r="M67" s="42"/>
      <c r="N67" s="42"/>
      <c r="O67" s="42"/>
      <c r="P67" s="30"/>
      <c r="Q67" s="42"/>
      <c r="R67" s="42"/>
    </row>
    <row r="68" spans="13:18" ht="14.25">
      <c r="M68" s="42"/>
      <c r="N68" s="42"/>
      <c r="O68" s="42"/>
      <c r="P68" s="30"/>
      <c r="Q68" s="42"/>
      <c r="R68" s="42"/>
    </row>
    <row r="69" spans="13:18" ht="14.25">
      <c r="M69" s="42"/>
      <c r="N69" s="42"/>
      <c r="O69" s="42"/>
      <c r="P69" s="30"/>
      <c r="Q69" s="42"/>
      <c r="R69" s="42"/>
    </row>
    <row r="70" spans="13:18" ht="14.25">
      <c r="M70" s="42"/>
      <c r="N70" s="42"/>
      <c r="O70" s="42"/>
      <c r="P70" s="30"/>
      <c r="Q70" s="42"/>
      <c r="R70" s="42"/>
    </row>
    <row r="71" spans="13:18" ht="14.25">
      <c r="M71" s="42"/>
      <c r="N71" s="42"/>
      <c r="O71" s="42"/>
      <c r="P71" s="30"/>
      <c r="Q71" s="42"/>
      <c r="R71" s="42"/>
    </row>
    <row r="72" spans="13:18" ht="14.25">
      <c r="M72" s="42"/>
      <c r="N72" s="42"/>
      <c r="O72" s="42"/>
      <c r="P72" s="30"/>
      <c r="Q72" s="42"/>
      <c r="R72" s="42"/>
    </row>
    <row r="73" spans="13:18" ht="14.25">
      <c r="M73" s="42"/>
      <c r="N73" s="42"/>
      <c r="O73" s="42"/>
      <c r="P73" s="30"/>
      <c r="Q73" s="42"/>
      <c r="R73" s="42"/>
    </row>
    <row r="74" spans="13:18" ht="14.25">
      <c r="M74" s="42"/>
      <c r="N74" s="42"/>
      <c r="O74" s="42"/>
      <c r="P74" s="30"/>
      <c r="Q74" s="42"/>
      <c r="R74" s="42"/>
    </row>
    <row r="75" spans="13:18" ht="14.25">
      <c r="M75" s="42"/>
      <c r="N75" s="42"/>
      <c r="O75" s="42"/>
      <c r="P75" s="30"/>
      <c r="Q75" s="42"/>
      <c r="R75" s="42"/>
    </row>
    <row r="76" spans="13:18" ht="14.25">
      <c r="M76" s="42"/>
      <c r="N76" s="42"/>
      <c r="O76" s="42"/>
      <c r="P76" s="30"/>
      <c r="Q76" s="42"/>
      <c r="R76" s="42"/>
    </row>
    <row r="77" spans="13:18" ht="14.25">
      <c r="M77" s="42"/>
      <c r="N77" s="42"/>
      <c r="O77" s="42"/>
      <c r="P77" s="30"/>
      <c r="Q77" s="42"/>
      <c r="R77" s="42"/>
    </row>
    <row r="78" spans="13:18" ht="12.75">
      <c r="M78" s="30"/>
      <c r="N78" s="30"/>
      <c r="O78" s="30"/>
      <c r="P78" s="30"/>
      <c r="Q78" s="30"/>
      <c r="R78" s="30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MS,標準"V-4-2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1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12.8515625" style="1" bestFit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3.7109375" style="1" customWidth="1"/>
    <col min="22" max="22" width="18.421875" style="1" customWidth="1"/>
    <col min="23" max="28" width="10.7109375" style="1" customWidth="1"/>
    <col min="29" max="29" width="2.140625" style="1" customWidth="1"/>
    <col min="30" max="16384" width="9.140625" style="1" customWidth="1"/>
  </cols>
  <sheetData>
    <row r="1" spans="1:29" ht="15" customHeight="1">
      <c r="A1" s="7"/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>
      <c r="A2" s="7"/>
      <c r="B2" s="8" t="s">
        <v>82</v>
      </c>
      <c r="C2" s="8"/>
      <c r="D2" s="8"/>
      <c r="E2" s="8"/>
      <c r="F2" s="8"/>
      <c r="G2" s="8"/>
      <c r="H2" s="8"/>
      <c r="I2" s="7"/>
      <c r="K2" s="7"/>
      <c r="L2" s="8" t="s">
        <v>84</v>
      </c>
      <c r="M2" s="8"/>
      <c r="N2" s="8"/>
      <c r="O2" s="8"/>
      <c r="P2" s="8"/>
      <c r="Q2" s="8"/>
      <c r="R2" s="8"/>
      <c r="S2" s="7"/>
      <c r="U2" s="7"/>
      <c r="V2" s="8" t="s">
        <v>87</v>
      </c>
      <c r="W2" s="8"/>
      <c r="X2" s="8"/>
      <c r="Y2" s="8"/>
      <c r="Z2" s="8"/>
      <c r="AA2" s="8"/>
      <c r="AB2" s="8"/>
      <c r="AC2" s="7"/>
    </row>
    <row r="3" spans="1:29" ht="15" customHeight="1">
      <c r="A3" s="7"/>
      <c r="B3" s="8" t="s">
        <v>27</v>
      </c>
      <c r="C3" s="8"/>
      <c r="D3" s="8"/>
      <c r="E3" s="8"/>
      <c r="F3" s="8"/>
      <c r="G3" s="8"/>
      <c r="H3" s="8"/>
      <c r="I3" s="7"/>
      <c r="K3" s="7"/>
      <c r="L3" s="8" t="s">
        <v>50</v>
      </c>
      <c r="M3" s="8"/>
      <c r="N3" s="8"/>
      <c r="O3" s="8"/>
      <c r="P3" s="8"/>
      <c r="Q3" s="8"/>
      <c r="R3" s="8"/>
      <c r="S3" s="7"/>
      <c r="U3" s="7"/>
      <c r="V3" s="8" t="s">
        <v>90</v>
      </c>
      <c r="W3" s="8"/>
      <c r="X3" s="8"/>
      <c r="Y3" s="8"/>
      <c r="Z3" s="8"/>
      <c r="AA3" s="8"/>
      <c r="AB3" s="8"/>
      <c r="AC3" s="7"/>
    </row>
    <row r="4" spans="1:29" ht="15" customHeight="1">
      <c r="A4" s="7"/>
      <c r="B4" s="8"/>
      <c r="C4" s="8"/>
      <c r="D4" s="8"/>
      <c r="E4" s="8"/>
      <c r="F4" s="8"/>
      <c r="G4" s="8"/>
      <c r="H4" s="8"/>
      <c r="I4" s="7"/>
      <c r="K4" s="7"/>
      <c r="L4" s="8"/>
      <c r="M4" s="8"/>
      <c r="N4" s="8"/>
      <c r="O4" s="8"/>
      <c r="P4" s="8"/>
      <c r="Q4" s="8"/>
      <c r="R4" s="8"/>
      <c r="S4" s="7"/>
      <c r="U4" s="7"/>
      <c r="V4" s="8"/>
      <c r="W4" s="8"/>
      <c r="X4" s="8"/>
      <c r="Y4" s="8"/>
      <c r="Z4" s="8"/>
      <c r="AA4" s="8"/>
      <c r="AB4" s="8"/>
      <c r="AC4" s="7"/>
    </row>
    <row r="5" spans="1:29" ht="15" customHeight="1">
      <c r="A5" s="7"/>
      <c r="B5" s="48" t="s">
        <v>5</v>
      </c>
      <c r="C5" s="51" t="s">
        <v>51</v>
      </c>
      <c r="D5" s="52"/>
      <c r="E5" s="52"/>
      <c r="F5" s="52"/>
      <c r="G5" s="52"/>
      <c r="H5" s="53"/>
      <c r="I5" s="7"/>
      <c r="K5" s="7"/>
      <c r="L5" s="48" t="s">
        <v>52</v>
      </c>
      <c r="M5" s="51" t="s">
        <v>51</v>
      </c>
      <c r="N5" s="52"/>
      <c r="O5" s="52"/>
      <c r="P5" s="52"/>
      <c r="Q5" s="52"/>
      <c r="R5" s="53"/>
      <c r="S5" s="7"/>
      <c r="U5" s="7"/>
      <c r="V5" s="48" t="s">
        <v>52</v>
      </c>
      <c r="W5" s="51" t="s">
        <v>51</v>
      </c>
      <c r="X5" s="52"/>
      <c r="Y5" s="52"/>
      <c r="Z5" s="52"/>
      <c r="AA5" s="52"/>
      <c r="AB5" s="53"/>
      <c r="AC5" s="7"/>
    </row>
    <row r="6" spans="1:29" ht="29.25" customHeight="1">
      <c r="A6" s="7"/>
      <c r="B6" s="49"/>
      <c r="C6" s="9" t="s">
        <v>53</v>
      </c>
      <c r="D6" s="10" t="s">
        <v>6</v>
      </c>
      <c r="E6" s="11" t="s">
        <v>7</v>
      </c>
      <c r="F6" s="12" t="s">
        <v>53</v>
      </c>
      <c r="G6" s="10" t="s">
        <v>6</v>
      </c>
      <c r="H6" s="11" t="s">
        <v>7</v>
      </c>
      <c r="I6" s="7"/>
      <c r="K6" s="7"/>
      <c r="L6" s="49"/>
      <c r="M6" s="9" t="s">
        <v>53</v>
      </c>
      <c r="N6" s="10" t="s">
        <v>6</v>
      </c>
      <c r="O6" s="11" t="s">
        <v>7</v>
      </c>
      <c r="P6" s="12" t="s">
        <v>53</v>
      </c>
      <c r="Q6" s="10" t="s">
        <v>6</v>
      </c>
      <c r="R6" s="11" t="s">
        <v>7</v>
      </c>
      <c r="S6" s="7"/>
      <c r="U6" s="7"/>
      <c r="V6" s="49"/>
      <c r="W6" s="9" t="s">
        <v>53</v>
      </c>
      <c r="X6" s="10" t="s">
        <v>6</v>
      </c>
      <c r="Y6" s="11" t="s">
        <v>7</v>
      </c>
      <c r="Z6" s="12" t="s">
        <v>53</v>
      </c>
      <c r="AA6" s="10" t="s">
        <v>6</v>
      </c>
      <c r="AB6" s="11" t="s">
        <v>7</v>
      </c>
      <c r="AC6" s="7"/>
    </row>
    <row r="7" spans="1:29" ht="15" customHeight="1">
      <c r="A7" s="7"/>
      <c r="B7" s="50"/>
      <c r="C7" s="19"/>
      <c r="D7" s="19" t="s">
        <v>54</v>
      </c>
      <c r="E7" s="20"/>
      <c r="F7" s="13"/>
      <c r="G7" s="19" t="s">
        <v>8</v>
      </c>
      <c r="H7" s="20"/>
      <c r="I7" s="7"/>
      <c r="K7" s="7"/>
      <c r="L7" s="50"/>
      <c r="M7" s="21"/>
      <c r="N7" s="22" t="s">
        <v>68</v>
      </c>
      <c r="O7" s="23"/>
      <c r="P7" s="13"/>
      <c r="Q7" s="19" t="s">
        <v>8</v>
      </c>
      <c r="R7" s="20"/>
      <c r="S7" s="7"/>
      <c r="U7" s="7"/>
      <c r="V7" s="50"/>
      <c r="W7" s="19"/>
      <c r="X7" s="19" t="s">
        <v>69</v>
      </c>
      <c r="Y7" s="20"/>
      <c r="Z7" s="13"/>
      <c r="AA7" s="19" t="s">
        <v>67</v>
      </c>
      <c r="AB7" s="20"/>
      <c r="AC7" s="7"/>
    </row>
    <row r="8" spans="1:29" ht="6.75" customHeight="1">
      <c r="A8" s="7"/>
      <c r="B8" s="14"/>
      <c r="C8" s="6"/>
      <c r="D8" s="6"/>
      <c r="E8" s="6"/>
      <c r="F8" s="2"/>
      <c r="G8" s="2"/>
      <c r="H8" s="3"/>
      <c r="I8" s="7"/>
      <c r="K8" s="7"/>
      <c r="L8" s="14"/>
      <c r="M8" s="6"/>
      <c r="N8" s="6"/>
      <c r="O8" s="6"/>
      <c r="P8" s="2"/>
      <c r="Q8" s="2"/>
      <c r="R8" s="3"/>
      <c r="S8" s="7"/>
      <c r="U8" s="7"/>
      <c r="V8" s="14"/>
      <c r="W8" s="6"/>
      <c r="X8" s="6"/>
      <c r="Y8" s="6"/>
      <c r="Z8" s="24"/>
      <c r="AA8" s="24"/>
      <c r="AB8" s="25"/>
      <c r="AC8" s="7"/>
    </row>
    <row r="9" spans="1:29" ht="15">
      <c r="A9" s="7"/>
      <c r="B9" s="14" t="s">
        <v>28</v>
      </c>
      <c r="C9" s="6">
        <f>SUM(C11:C25)</f>
        <v>10691411435.169502</v>
      </c>
      <c r="D9" s="6">
        <f>SUM(D11:D25)</f>
        <v>6685612514.837996</v>
      </c>
      <c r="E9" s="6">
        <f>SUM(E11:E25)</f>
        <v>4005798920.331508</v>
      </c>
      <c r="F9" s="2">
        <f>C9/$C$9*100</f>
        <v>100</v>
      </c>
      <c r="G9" s="2">
        <f>D9/$C$9*100</f>
        <v>62.53255293165137</v>
      </c>
      <c r="H9" s="3">
        <f>E9/$C$9*100</f>
        <v>37.467447068348655</v>
      </c>
      <c r="I9" s="7"/>
      <c r="J9" s="47"/>
      <c r="K9" s="7"/>
      <c r="L9" s="14" t="s">
        <v>56</v>
      </c>
      <c r="M9" s="6">
        <f>SUM(M11:M25)</f>
        <v>1468772.9999999998</v>
      </c>
      <c r="N9" s="6">
        <f>SUM(N11:N25)</f>
        <v>818910.9999999998</v>
      </c>
      <c r="O9" s="6">
        <f>SUM(O11:O25)</f>
        <v>649862</v>
      </c>
      <c r="P9" s="2"/>
      <c r="Q9" s="2"/>
      <c r="R9" s="3"/>
      <c r="S9" s="7"/>
      <c r="U9" s="7"/>
      <c r="V9" s="14" t="s">
        <v>56</v>
      </c>
      <c r="W9" s="6">
        <f>C9/M9</f>
        <v>7279.144861166092</v>
      </c>
      <c r="X9" s="6">
        <f>D9/N9</f>
        <v>8164.028221428211</v>
      </c>
      <c r="Y9" s="6">
        <f>E9/O9</f>
        <v>6164.076250544744</v>
      </c>
      <c r="Z9" s="2">
        <f>W9/$W$9</f>
        <v>1</v>
      </c>
      <c r="AA9" s="2">
        <f>X9/$W$9</f>
        <v>1.1215641915553751</v>
      </c>
      <c r="AB9" s="3">
        <f>Y9/$W$9</f>
        <v>0.8468132408560533</v>
      </c>
      <c r="AC9" s="7"/>
    </row>
    <row r="10" spans="1:29" ht="6.75" customHeight="1">
      <c r="A10" s="7"/>
      <c r="B10" s="14"/>
      <c r="C10" s="6"/>
      <c r="D10" s="6"/>
      <c r="E10" s="6"/>
      <c r="F10" s="2"/>
      <c r="G10" s="2"/>
      <c r="H10" s="3"/>
      <c r="I10" s="7"/>
      <c r="K10" s="7"/>
      <c r="L10" s="14"/>
      <c r="M10" s="6"/>
      <c r="N10" s="6"/>
      <c r="O10" s="6"/>
      <c r="P10" s="2"/>
      <c r="Q10" s="2"/>
      <c r="R10" s="3"/>
      <c r="S10" s="7"/>
      <c r="U10" s="7"/>
      <c r="V10" s="14"/>
      <c r="W10" s="6"/>
      <c r="X10" s="6"/>
      <c r="Y10" s="6"/>
      <c r="Z10" s="2"/>
      <c r="AA10" s="2"/>
      <c r="AB10" s="3"/>
      <c r="AC10" s="7"/>
    </row>
    <row r="11" spans="1:29" ht="15">
      <c r="A11" s="7"/>
      <c r="B11" s="14" t="s">
        <v>9</v>
      </c>
      <c r="C11" s="6">
        <f>D11+E11</f>
        <v>1380637562.3055034</v>
      </c>
      <c r="D11" s="6">
        <v>286812300.91700006</v>
      </c>
      <c r="E11" s="6">
        <v>1093825261.3885033</v>
      </c>
      <c r="F11" s="2">
        <f aca="true" t="shared" si="0" ref="F11:H25">C11/$C$9*100</f>
        <v>12.913520078030881</v>
      </c>
      <c r="G11" s="2">
        <f t="shared" si="0"/>
        <v>2.6826420688808983</v>
      </c>
      <c r="H11" s="3">
        <f t="shared" si="0"/>
        <v>10.230878009149984</v>
      </c>
      <c r="I11" s="7"/>
      <c r="K11" s="7"/>
      <c r="L11" s="14" t="s">
        <v>9</v>
      </c>
      <c r="M11" s="6">
        <f>N11+O11</f>
        <v>193362</v>
      </c>
      <c r="N11" s="6">
        <v>47384</v>
      </c>
      <c r="O11" s="6">
        <v>145978</v>
      </c>
      <c r="P11" s="2"/>
      <c r="Q11" s="2"/>
      <c r="R11" s="3"/>
      <c r="S11" s="7"/>
      <c r="U11" s="7"/>
      <c r="V11" s="14" t="s">
        <v>9</v>
      </c>
      <c r="W11" s="6">
        <f aca="true" t="shared" si="1" ref="W11:Y25">C11/M11</f>
        <v>7140.170055675383</v>
      </c>
      <c r="X11" s="6">
        <f>D11/N11</f>
        <v>6052.935609425123</v>
      </c>
      <c r="Y11" s="6">
        <f aca="true" t="shared" si="2" ref="Y11:Y25">E11/O11</f>
        <v>7493.082939816296</v>
      </c>
      <c r="Z11" s="2">
        <f aca="true" t="shared" si="3" ref="Z11:AB25">W11/$W$9</f>
        <v>0.9809078115436152</v>
      </c>
      <c r="AA11" s="2">
        <f t="shared" si="3"/>
        <v>0.8315448757885368</v>
      </c>
      <c r="AB11" s="3">
        <f t="shared" si="3"/>
        <v>1.0293905510510657</v>
      </c>
      <c r="AC11" s="7"/>
    </row>
    <row r="12" spans="1:29" ht="15">
      <c r="A12" s="7"/>
      <c r="B12" s="14">
        <v>2</v>
      </c>
      <c r="C12" s="6">
        <f>D12+E12</f>
        <v>1391218375.553201</v>
      </c>
      <c r="D12" s="6">
        <v>523567095.3691944</v>
      </c>
      <c r="E12" s="6">
        <v>867651280.1840066</v>
      </c>
      <c r="F12" s="2">
        <f t="shared" si="0"/>
        <v>13.012485619782385</v>
      </c>
      <c r="G12" s="2">
        <f t="shared" si="0"/>
        <v>4.897081162239396</v>
      </c>
      <c r="H12" s="3">
        <f t="shared" si="0"/>
        <v>8.115404457542988</v>
      </c>
      <c r="I12" s="7"/>
      <c r="K12" s="7"/>
      <c r="L12" s="14">
        <v>2</v>
      </c>
      <c r="M12" s="6">
        <f>N12+O12</f>
        <v>326150</v>
      </c>
      <c r="N12" s="6">
        <v>124994</v>
      </c>
      <c r="O12" s="6">
        <v>201156</v>
      </c>
      <c r="P12" s="2"/>
      <c r="Q12" s="2"/>
      <c r="R12" s="3"/>
      <c r="S12" s="7"/>
      <c r="U12" s="7"/>
      <c r="V12" s="14">
        <v>2</v>
      </c>
      <c r="W12" s="6">
        <f>C12/M12</f>
        <v>4265.578339884105</v>
      </c>
      <c r="X12" s="6">
        <f t="shared" si="1"/>
        <v>4188.737822369028</v>
      </c>
      <c r="Y12" s="6">
        <f t="shared" si="2"/>
        <v>4313.325380222348</v>
      </c>
      <c r="Z12" s="2">
        <f t="shared" si="3"/>
        <v>0.5859999246121302</v>
      </c>
      <c r="AA12" s="2">
        <f t="shared" si="3"/>
        <v>0.5754436684885549</v>
      </c>
      <c r="AB12" s="3">
        <f t="shared" si="3"/>
        <v>0.592559354496947</v>
      </c>
      <c r="AC12" s="7"/>
    </row>
    <row r="13" spans="1:29" ht="15">
      <c r="A13" s="7"/>
      <c r="B13" s="14">
        <v>3</v>
      </c>
      <c r="C13" s="6">
        <f>D13+E13</f>
        <v>481069531.56099933</v>
      </c>
      <c r="D13" s="6">
        <v>198536493.66100037</v>
      </c>
      <c r="E13" s="6">
        <v>282533037.89999896</v>
      </c>
      <c r="F13" s="2">
        <f t="shared" si="0"/>
        <v>4.499588613515671</v>
      </c>
      <c r="G13" s="2">
        <f t="shared" si="0"/>
        <v>1.8569717839864681</v>
      </c>
      <c r="H13" s="3">
        <f t="shared" si="0"/>
        <v>2.642616829529203</v>
      </c>
      <c r="I13" s="7"/>
      <c r="K13" s="7"/>
      <c r="L13" s="14">
        <v>3</v>
      </c>
      <c r="M13" s="6">
        <f>N13+O13</f>
        <v>130410</v>
      </c>
      <c r="N13" s="6">
        <v>54831</v>
      </c>
      <c r="O13" s="6">
        <v>75579</v>
      </c>
      <c r="P13" s="2"/>
      <c r="Q13" s="2"/>
      <c r="R13" s="3"/>
      <c r="S13" s="7"/>
      <c r="U13" s="7"/>
      <c r="V13" s="14">
        <v>3</v>
      </c>
      <c r="W13" s="6">
        <f t="shared" si="1"/>
        <v>3688.9006330879483</v>
      </c>
      <c r="X13" s="6">
        <f t="shared" si="1"/>
        <v>3620.88040818151</v>
      </c>
      <c r="Y13" s="6">
        <f t="shared" si="2"/>
        <v>3738.247898225684</v>
      </c>
      <c r="Z13" s="2">
        <f t="shared" si="3"/>
        <v>0.5067766480054637</v>
      </c>
      <c r="AA13" s="2">
        <f t="shared" si="3"/>
        <v>0.4974321128706674</v>
      </c>
      <c r="AB13" s="3">
        <f t="shared" si="3"/>
        <v>0.5135559148120636</v>
      </c>
      <c r="AC13" s="7"/>
    </row>
    <row r="14" spans="1:29" ht="15">
      <c r="A14" s="7"/>
      <c r="B14" s="14">
        <v>4</v>
      </c>
      <c r="C14" s="6">
        <f aca="true" t="shared" si="4" ref="C14:C25">D14+E14</f>
        <v>289921659.1739995</v>
      </c>
      <c r="D14" s="6">
        <v>138525684.98099995</v>
      </c>
      <c r="E14" s="6">
        <v>151395974.19299954</v>
      </c>
      <c r="F14" s="2">
        <f t="shared" si="0"/>
        <v>2.711724835696617</v>
      </c>
      <c r="G14" s="2">
        <f t="shared" si="0"/>
        <v>1.2956725669102804</v>
      </c>
      <c r="H14" s="3">
        <f t="shared" si="0"/>
        <v>1.4160522687863364</v>
      </c>
      <c r="I14" s="7"/>
      <c r="K14" s="7"/>
      <c r="L14" s="14">
        <v>4</v>
      </c>
      <c r="M14" s="6">
        <f aca="true" t="shared" si="5" ref="M14:M25">N14+O14</f>
        <v>78420</v>
      </c>
      <c r="N14" s="6">
        <v>38096</v>
      </c>
      <c r="O14" s="6">
        <v>40324</v>
      </c>
      <c r="P14" s="2"/>
      <c r="Q14" s="2"/>
      <c r="R14" s="3"/>
      <c r="S14" s="7"/>
      <c r="U14" s="7"/>
      <c r="V14" s="14">
        <v>4</v>
      </c>
      <c r="W14" s="6">
        <f t="shared" si="1"/>
        <v>3697.037224866099</v>
      </c>
      <c r="X14" s="6">
        <f t="shared" si="1"/>
        <v>3636.226506221124</v>
      </c>
      <c r="Y14" s="6">
        <f t="shared" si="2"/>
        <v>3754.488002008718</v>
      </c>
      <c r="Z14" s="2">
        <f t="shared" si="3"/>
        <v>0.5078944430120667</v>
      </c>
      <c r="AA14" s="2">
        <f t="shared" si="3"/>
        <v>0.4995403410117894</v>
      </c>
      <c r="AB14" s="3">
        <f t="shared" si="3"/>
        <v>0.5157869603665592</v>
      </c>
      <c r="AC14" s="7"/>
    </row>
    <row r="15" spans="1:29" ht="15">
      <c r="A15" s="7"/>
      <c r="B15" s="14" t="s">
        <v>39</v>
      </c>
      <c r="C15" s="6">
        <f t="shared" si="4"/>
        <v>195910052.9799996</v>
      </c>
      <c r="D15" s="6">
        <v>111992289.26699995</v>
      </c>
      <c r="E15" s="6">
        <v>83917763.71299966</v>
      </c>
      <c r="F15" s="2">
        <f t="shared" si="0"/>
        <v>1.832405891102007</v>
      </c>
      <c r="G15" s="2">
        <f t="shared" si="0"/>
        <v>1.0474977036109583</v>
      </c>
      <c r="H15" s="3">
        <f t="shared" si="0"/>
        <v>0.7849081874910487</v>
      </c>
      <c r="I15" s="7"/>
      <c r="K15" s="7"/>
      <c r="L15" s="14" t="s">
        <v>57</v>
      </c>
      <c r="M15" s="6">
        <f t="shared" si="5"/>
        <v>49945</v>
      </c>
      <c r="N15" s="6">
        <v>26515</v>
      </c>
      <c r="O15" s="6">
        <v>23430</v>
      </c>
      <c r="P15" s="2"/>
      <c r="Q15" s="2"/>
      <c r="R15" s="3"/>
      <c r="S15" s="7"/>
      <c r="U15" s="7"/>
      <c r="V15" s="14" t="s">
        <v>57</v>
      </c>
      <c r="W15" s="6">
        <f t="shared" si="1"/>
        <v>3922.5158270097027</v>
      </c>
      <c r="X15" s="6">
        <f t="shared" si="1"/>
        <v>4223.733330831603</v>
      </c>
      <c r="Y15" s="6">
        <f t="shared" si="2"/>
        <v>3581.637375714881</v>
      </c>
      <c r="Z15" s="2">
        <f t="shared" si="3"/>
        <v>0.5388704170370543</v>
      </c>
      <c r="AA15" s="2">
        <f t="shared" si="3"/>
        <v>0.5802513085520565</v>
      </c>
      <c r="AB15" s="3">
        <f t="shared" si="3"/>
        <v>0.4920409531650832</v>
      </c>
      <c r="AC15" s="7"/>
    </row>
    <row r="16" spans="1:29" ht="15">
      <c r="A16" s="7"/>
      <c r="B16" s="14" t="s">
        <v>40</v>
      </c>
      <c r="C16" s="6">
        <f>D16+E16</f>
        <v>151753997.25700027</v>
      </c>
      <c r="D16" s="6">
        <v>89534401.43700013</v>
      </c>
      <c r="E16" s="6">
        <v>62219595.820000134</v>
      </c>
      <c r="F16" s="2">
        <f t="shared" si="0"/>
        <v>1.4194009666282603</v>
      </c>
      <c r="G16" s="2">
        <f t="shared" si="0"/>
        <v>0.8374422963695498</v>
      </c>
      <c r="H16" s="3">
        <f t="shared" si="0"/>
        <v>0.5819586702587104</v>
      </c>
      <c r="I16" s="7"/>
      <c r="K16" s="7"/>
      <c r="L16" s="14" t="s">
        <v>58</v>
      </c>
      <c r="M16" s="6">
        <f t="shared" si="5"/>
        <v>36144</v>
      </c>
      <c r="N16" s="6">
        <v>20574</v>
      </c>
      <c r="O16" s="6">
        <v>15570</v>
      </c>
      <c r="P16" s="2"/>
      <c r="Q16" s="2"/>
      <c r="R16" s="3"/>
      <c r="S16" s="7"/>
      <c r="U16" s="7"/>
      <c r="V16" s="14" t="s">
        <v>58</v>
      </c>
      <c r="W16" s="6">
        <f t="shared" si="1"/>
        <v>4198.5944349546335</v>
      </c>
      <c r="X16" s="6">
        <f t="shared" si="1"/>
        <v>4351.822758676005</v>
      </c>
      <c r="Y16" s="6">
        <f t="shared" si="1"/>
        <v>3996.1204765574907</v>
      </c>
      <c r="Z16" s="2">
        <f t="shared" si="3"/>
        <v>0.5767977578456976</v>
      </c>
      <c r="AA16" s="2">
        <f t="shared" si="3"/>
        <v>0.5978480771680726</v>
      </c>
      <c r="AB16" s="3">
        <f t="shared" si="3"/>
        <v>0.5489821335850331</v>
      </c>
      <c r="AC16" s="7"/>
    </row>
    <row r="17" spans="1:29" ht="15">
      <c r="A17" s="7"/>
      <c r="B17" s="14" t="s">
        <v>41</v>
      </c>
      <c r="C17" s="6">
        <f>D17+E17</f>
        <v>111672335.87700005</v>
      </c>
      <c r="D17" s="6">
        <v>72629012.08800004</v>
      </c>
      <c r="E17" s="6">
        <v>39043323.789000005</v>
      </c>
      <c r="F17" s="2">
        <f t="shared" si="0"/>
        <v>1.0445050829271503</v>
      </c>
      <c r="G17" s="2">
        <f t="shared" si="0"/>
        <v>0.6793210842965617</v>
      </c>
      <c r="H17" s="3">
        <f t="shared" si="0"/>
        <v>0.36518399863058876</v>
      </c>
      <c r="I17" s="7"/>
      <c r="K17" s="7"/>
      <c r="L17" s="14" t="s">
        <v>59</v>
      </c>
      <c r="M17" s="6">
        <f t="shared" si="5"/>
        <v>26208</v>
      </c>
      <c r="N17" s="6">
        <v>16415</v>
      </c>
      <c r="O17" s="6">
        <v>9793</v>
      </c>
      <c r="P17" s="2"/>
      <c r="Q17" s="2"/>
      <c r="R17" s="3"/>
      <c r="S17" s="7"/>
      <c r="U17" s="7"/>
      <c r="V17" s="14" t="s">
        <v>59</v>
      </c>
      <c r="W17" s="6">
        <f t="shared" si="1"/>
        <v>4261.00182680861</v>
      </c>
      <c r="X17" s="6">
        <f t="shared" si="1"/>
        <v>4424.551452208349</v>
      </c>
      <c r="Y17" s="6">
        <f t="shared" si="1"/>
        <v>3986.8603889512924</v>
      </c>
      <c r="Z17" s="2">
        <f t="shared" si="3"/>
        <v>0.5853712088546089</v>
      </c>
      <c r="AA17" s="2">
        <f t="shared" si="3"/>
        <v>0.6078394559521861</v>
      </c>
      <c r="AB17" s="3">
        <f t="shared" si="3"/>
        <v>0.5477099940984843</v>
      </c>
      <c r="AC17" s="7"/>
    </row>
    <row r="18" spans="1:29" ht="15">
      <c r="A18" s="7"/>
      <c r="B18" s="14" t="s">
        <v>42</v>
      </c>
      <c r="C18" s="6">
        <f t="shared" si="4"/>
        <v>97118445.68599999</v>
      </c>
      <c r="D18" s="6">
        <v>55685852.44400001</v>
      </c>
      <c r="E18" s="6">
        <v>41432593.241999984</v>
      </c>
      <c r="F18" s="2">
        <f t="shared" si="0"/>
        <v>0.9083781526406132</v>
      </c>
      <c r="G18" s="2">
        <f t="shared" si="0"/>
        <v>0.5208465952476663</v>
      </c>
      <c r="H18" s="3">
        <f t="shared" si="0"/>
        <v>0.38753155739294687</v>
      </c>
      <c r="I18" s="7"/>
      <c r="K18" s="7"/>
      <c r="L18" s="14" t="s">
        <v>60</v>
      </c>
      <c r="M18" s="6">
        <f t="shared" si="5"/>
        <v>20368</v>
      </c>
      <c r="N18" s="6">
        <v>13224</v>
      </c>
      <c r="O18" s="6">
        <v>7144</v>
      </c>
      <c r="P18" s="2"/>
      <c r="Q18" s="2"/>
      <c r="R18" s="3"/>
      <c r="S18" s="7"/>
      <c r="U18" s="7"/>
      <c r="V18" s="14" t="s">
        <v>60</v>
      </c>
      <c r="W18" s="6">
        <f t="shared" si="1"/>
        <v>4768.187631873527</v>
      </c>
      <c r="X18" s="6">
        <f t="shared" si="1"/>
        <v>4210.968878100424</v>
      </c>
      <c r="Y18" s="6">
        <f t="shared" si="1"/>
        <v>5799.635112262035</v>
      </c>
      <c r="Z18" s="2">
        <f t="shared" si="3"/>
        <v>0.6550477731679158</v>
      </c>
      <c r="AA18" s="2">
        <f t="shared" si="3"/>
        <v>0.5784977436794468</v>
      </c>
      <c r="AB18" s="3">
        <f t="shared" si="3"/>
        <v>0.7967467639231671</v>
      </c>
      <c r="AC18" s="7"/>
    </row>
    <row r="19" spans="1:29" ht="15">
      <c r="A19" s="7"/>
      <c r="B19" s="14" t="s">
        <v>43</v>
      </c>
      <c r="C19" s="6">
        <f t="shared" si="4"/>
        <v>56934757.75799999</v>
      </c>
      <c r="D19" s="6">
        <v>32281452.167999987</v>
      </c>
      <c r="E19" s="6">
        <v>24653305.590000004</v>
      </c>
      <c r="F19" s="2">
        <f t="shared" si="0"/>
        <v>0.5325279838236563</v>
      </c>
      <c r="G19" s="2">
        <f t="shared" si="0"/>
        <v>0.30193817124846434</v>
      </c>
      <c r="H19" s="3">
        <f t="shared" si="0"/>
        <v>0.23058981257519204</v>
      </c>
      <c r="I19" s="7"/>
      <c r="K19" s="7"/>
      <c r="L19" s="14" t="s">
        <v>61</v>
      </c>
      <c r="M19" s="6">
        <f t="shared" si="5"/>
        <v>16353</v>
      </c>
      <c r="N19" s="6">
        <v>11034</v>
      </c>
      <c r="O19" s="6">
        <v>5319</v>
      </c>
      <c r="P19" s="2"/>
      <c r="Q19" s="2"/>
      <c r="R19" s="3"/>
      <c r="S19" s="7"/>
      <c r="U19" s="7"/>
      <c r="V19" s="14" t="s">
        <v>61</v>
      </c>
      <c r="W19" s="6">
        <f t="shared" si="1"/>
        <v>3481.609353513116</v>
      </c>
      <c r="X19" s="6">
        <f t="shared" si="1"/>
        <v>2925.6345992387155</v>
      </c>
      <c r="Y19" s="6">
        <f t="shared" si="1"/>
        <v>4634.951229554428</v>
      </c>
      <c r="Z19" s="2">
        <f t="shared" si="3"/>
        <v>0.47829922606532316</v>
      </c>
      <c r="AA19" s="2">
        <f t="shared" si="3"/>
        <v>0.40192009570339005</v>
      </c>
      <c r="AB19" s="3">
        <f t="shared" si="3"/>
        <v>0.6367439195064908</v>
      </c>
      <c r="AC19" s="7"/>
    </row>
    <row r="20" spans="1:29" ht="15">
      <c r="A20" s="7"/>
      <c r="B20" s="14" t="s">
        <v>0</v>
      </c>
      <c r="C20" s="6">
        <f t="shared" si="4"/>
        <v>469969275.69579995</v>
      </c>
      <c r="D20" s="6">
        <v>329557472.79580015</v>
      </c>
      <c r="E20" s="6">
        <v>140411802.8999998</v>
      </c>
      <c r="F20" s="2">
        <f t="shared" si="0"/>
        <v>4.395764568089032</v>
      </c>
      <c r="G20" s="2">
        <f t="shared" si="0"/>
        <v>3.08245057066757</v>
      </c>
      <c r="H20" s="3">
        <f t="shared" si="0"/>
        <v>1.3133139974214612</v>
      </c>
      <c r="I20" s="7"/>
      <c r="K20" s="7"/>
      <c r="L20" s="14" t="s">
        <v>0</v>
      </c>
      <c r="M20" s="6">
        <f t="shared" si="5"/>
        <v>90416.99999999977</v>
      </c>
      <c r="N20" s="6">
        <v>66680.99999999981</v>
      </c>
      <c r="O20" s="6">
        <v>23735.99999999996</v>
      </c>
      <c r="P20" s="2"/>
      <c r="Q20" s="2"/>
      <c r="R20" s="3"/>
      <c r="S20" s="7"/>
      <c r="U20" s="7"/>
      <c r="V20" s="14" t="s">
        <v>0</v>
      </c>
      <c r="W20" s="6">
        <f t="shared" si="1"/>
        <v>5197.797711667066</v>
      </c>
      <c r="X20" s="6">
        <f t="shared" si="1"/>
        <v>4942.299497545044</v>
      </c>
      <c r="Y20" s="6">
        <f t="shared" si="2"/>
        <v>5915.562980283115</v>
      </c>
      <c r="Z20" s="2">
        <f t="shared" si="3"/>
        <v>0.714067079417128</v>
      </c>
      <c r="AA20" s="2">
        <f t="shared" si="3"/>
        <v>0.6789670478893733</v>
      </c>
      <c r="AB20" s="3">
        <f t="shared" si="3"/>
        <v>0.8126727923553735</v>
      </c>
      <c r="AC20" s="7"/>
    </row>
    <row r="21" spans="1:29" ht="15">
      <c r="A21" s="7"/>
      <c r="B21" s="14" t="s">
        <v>1</v>
      </c>
      <c r="C21" s="6">
        <f t="shared" si="4"/>
        <v>638646201.6759996</v>
      </c>
      <c r="D21" s="6">
        <v>551515101.7539997</v>
      </c>
      <c r="E21" s="6">
        <v>87131099.92199995</v>
      </c>
      <c r="F21" s="2">
        <f t="shared" si="0"/>
        <v>5.973450797854123</v>
      </c>
      <c r="G21" s="2">
        <f t="shared" si="0"/>
        <v>5.1584873063605565</v>
      </c>
      <c r="H21" s="3">
        <f t="shared" si="0"/>
        <v>0.8149634914935678</v>
      </c>
      <c r="I21" s="7"/>
      <c r="K21" s="7"/>
      <c r="L21" s="14" t="s">
        <v>1</v>
      </c>
      <c r="M21" s="6">
        <f t="shared" si="5"/>
        <v>76731.99999999996</v>
      </c>
      <c r="N21" s="6">
        <v>59835.999999999956</v>
      </c>
      <c r="O21" s="6">
        <v>16896.000000000004</v>
      </c>
      <c r="P21" s="2"/>
      <c r="Q21" s="2"/>
      <c r="R21" s="3"/>
      <c r="S21" s="7"/>
      <c r="U21" s="7"/>
      <c r="V21" s="14" t="s">
        <v>1</v>
      </c>
      <c r="W21" s="6">
        <f t="shared" si="1"/>
        <v>8323.075140436846</v>
      </c>
      <c r="X21" s="6">
        <f t="shared" si="1"/>
        <v>9217.111801490742</v>
      </c>
      <c r="Y21" s="6">
        <f t="shared" si="2"/>
        <v>5156.906955610792</v>
      </c>
      <c r="Z21" s="2">
        <f t="shared" si="3"/>
        <v>1.1434138623672783</v>
      </c>
      <c r="AA21" s="2">
        <f t="shared" si="3"/>
        <v>1.2662355231675106</v>
      </c>
      <c r="AB21" s="3">
        <f t="shared" si="3"/>
        <v>0.7084495574641819</v>
      </c>
      <c r="AC21" s="7"/>
    </row>
    <row r="22" spans="1:29" ht="15">
      <c r="A22" s="7"/>
      <c r="B22" s="14" t="s">
        <v>2</v>
      </c>
      <c r="C22" s="6">
        <f t="shared" si="4"/>
        <v>348212857.3160002</v>
      </c>
      <c r="D22" s="6">
        <v>264625349.86600018</v>
      </c>
      <c r="E22" s="6">
        <v>83587507.45000002</v>
      </c>
      <c r="F22" s="2">
        <f t="shared" si="0"/>
        <v>3.25694001608198</v>
      </c>
      <c r="G22" s="2">
        <f t="shared" si="0"/>
        <v>2.4751208151574122</v>
      </c>
      <c r="H22" s="3">
        <f t="shared" si="0"/>
        <v>0.7818192009245674</v>
      </c>
      <c r="I22" s="7"/>
      <c r="K22" s="7"/>
      <c r="L22" s="14" t="s">
        <v>2</v>
      </c>
      <c r="M22" s="6">
        <f t="shared" si="5"/>
        <v>40654.00000000003</v>
      </c>
      <c r="N22" s="6">
        <v>32374.00000000003</v>
      </c>
      <c r="O22" s="6">
        <v>8280.000000000004</v>
      </c>
      <c r="P22" s="2"/>
      <c r="Q22" s="2"/>
      <c r="R22" s="3"/>
      <c r="S22" s="7"/>
      <c r="U22" s="7"/>
      <c r="V22" s="14" t="s">
        <v>2</v>
      </c>
      <c r="W22" s="6">
        <f t="shared" si="1"/>
        <v>8565.279119299454</v>
      </c>
      <c r="X22" s="6">
        <f t="shared" si="1"/>
        <v>8174.008459442761</v>
      </c>
      <c r="Y22" s="6">
        <f t="shared" si="2"/>
        <v>10095.109595410626</v>
      </c>
      <c r="Z22" s="2">
        <f t="shared" si="3"/>
        <v>1.1766875481479742</v>
      </c>
      <c r="AA22" s="2">
        <f t="shared" si="3"/>
        <v>1.122935264422436</v>
      </c>
      <c r="AB22" s="3">
        <f t="shared" si="3"/>
        <v>1.3868537840574624</v>
      </c>
      <c r="AC22" s="7"/>
    </row>
    <row r="23" spans="1:29" ht="15">
      <c r="A23" s="7"/>
      <c r="B23" s="14" t="s">
        <v>3</v>
      </c>
      <c r="C23" s="6">
        <f t="shared" si="4"/>
        <v>1020842878.54</v>
      </c>
      <c r="D23" s="6">
        <v>945878353.03</v>
      </c>
      <c r="E23" s="6">
        <v>74964525.51</v>
      </c>
      <c r="F23" s="2">
        <f t="shared" si="0"/>
        <v>9.548251741411123</v>
      </c>
      <c r="G23" s="2">
        <f t="shared" si="0"/>
        <v>8.847085894744671</v>
      </c>
      <c r="H23" s="3">
        <f t="shared" si="0"/>
        <v>0.7011658466664511</v>
      </c>
      <c r="I23" s="7"/>
      <c r="K23" s="7"/>
      <c r="L23" s="14" t="s">
        <v>3</v>
      </c>
      <c r="M23" s="6">
        <f t="shared" si="5"/>
        <v>80585</v>
      </c>
      <c r="N23" s="6">
        <v>65798</v>
      </c>
      <c r="O23" s="6">
        <v>14787</v>
      </c>
      <c r="P23" s="2"/>
      <c r="Q23" s="2"/>
      <c r="R23" s="3"/>
      <c r="S23" s="7"/>
      <c r="U23" s="7"/>
      <c r="V23" s="14" t="s">
        <v>3</v>
      </c>
      <c r="W23" s="6">
        <f t="shared" si="1"/>
        <v>12667.901948749766</v>
      </c>
      <c r="X23" s="6">
        <f t="shared" si="1"/>
        <v>14375.487902823794</v>
      </c>
      <c r="Y23" s="6">
        <f t="shared" si="2"/>
        <v>5069.623690403733</v>
      </c>
      <c r="Z23" s="2">
        <f t="shared" si="3"/>
        <v>1.7403008444484256</v>
      </c>
      <c r="AA23" s="2">
        <f t="shared" si="3"/>
        <v>1.9748869100704907</v>
      </c>
      <c r="AB23" s="3">
        <f t="shared" si="3"/>
        <v>0.6964586894608934</v>
      </c>
      <c r="AC23" s="7"/>
    </row>
    <row r="24" spans="1:29" ht="15">
      <c r="A24" s="7"/>
      <c r="B24" s="14" t="s">
        <v>4</v>
      </c>
      <c r="C24" s="6">
        <f t="shared" si="4"/>
        <v>1176996971.6400003</v>
      </c>
      <c r="D24" s="6">
        <v>1113095754.7300003</v>
      </c>
      <c r="E24" s="6">
        <v>63901216.91</v>
      </c>
      <c r="F24" s="2">
        <f t="shared" si="0"/>
        <v>11.008808133304619</v>
      </c>
      <c r="G24" s="2">
        <f t="shared" si="0"/>
        <v>10.411120753135183</v>
      </c>
      <c r="H24" s="3">
        <f t="shared" si="0"/>
        <v>0.597687380169435</v>
      </c>
      <c r="I24" s="7"/>
      <c r="K24" s="7"/>
      <c r="L24" s="14" t="s">
        <v>4</v>
      </c>
      <c r="M24" s="6">
        <f t="shared" si="5"/>
        <v>69555</v>
      </c>
      <c r="N24" s="6">
        <v>62430</v>
      </c>
      <c r="O24" s="6">
        <v>7124.999999999999</v>
      </c>
      <c r="P24" s="2"/>
      <c r="Q24" s="2"/>
      <c r="R24" s="3"/>
      <c r="S24" s="7"/>
      <c r="U24" s="7"/>
      <c r="V24" s="14" t="s">
        <v>4</v>
      </c>
      <c r="W24" s="6">
        <f t="shared" si="1"/>
        <v>16921.816859176197</v>
      </c>
      <c r="X24" s="6">
        <f t="shared" si="1"/>
        <v>17829.501116930966</v>
      </c>
      <c r="Y24" s="6">
        <f t="shared" si="2"/>
        <v>8968.591847017544</v>
      </c>
      <c r="Z24" s="2">
        <f t="shared" si="3"/>
        <v>2.32469846141589</v>
      </c>
      <c r="AA24" s="2">
        <f t="shared" si="3"/>
        <v>2.4493950123249433</v>
      </c>
      <c r="AB24" s="3">
        <f t="shared" si="3"/>
        <v>1.2320941563980372</v>
      </c>
      <c r="AC24" s="7"/>
    </row>
    <row r="25" spans="1:29" ht="15">
      <c r="A25" s="7"/>
      <c r="B25" s="14" t="s">
        <v>44</v>
      </c>
      <c r="C25" s="6">
        <f t="shared" si="4"/>
        <v>2880506532.1499996</v>
      </c>
      <c r="D25" s="6">
        <v>1971375900.3299994</v>
      </c>
      <c r="E25" s="6">
        <v>909130631.82</v>
      </c>
      <c r="F25" s="2">
        <f t="shared" si="0"/>
        <v>26.942247519111884</v>
      </c>
      <c r="G25" s="2">
        <f t="shared" si="0"/>
        <v>18.438874158795716</v>
      </c>
      <c r="H25" s="3">
        <f t="shared" si="0"/>
        <v>8.503373360316168</v>
      </c>
      <c r="I25" s="7"/>
      <c r="K25" s="7"/>
      <c r="L25" s="14" t="s">
        <v>62</v>
      </c>
      <c r="M25" s="6">
        <f t="shared" si="5"/>
        <v>233470.00000000006</v>
      </c>
      <c r="N25" s="6">
        <v>178725.00000000006</v>
      </c>
      <c r="O25" s="6">
        <v>54744.99999999999</v>
      </c>
      <c r="P25" s="2"/>
      <c r="Q25" s="2"/>
      <c r="R25" s="3"/>
      <c r="S25" s="7"/>
      <c r="U25" s="7"/>
      <c r="V25" s="14" t="s">
        <v>62</v>
      </c>
      <c r="W25" s="6">
        <f t="shared" si="1"/>
        <v>12337.801568295708</v>
      </c>
      <c r="X25" s="6">
        <f t="shared" si="1"/>
        <v>11030.219053462017</v>
      </c>
      <c r="Y25" s="6">
        <f t="shared" si="2"/>
        <v>16606.642283678877</v>
      </c>
      <c r="Z25" s="2">
        <f t="shared" si="3"/>
        <v>1.6949520587393887</v>
      </c>
      <c r="AA25" s="2">
        <f t="shared" si="3"/>
        <v>1.5153179753720436</v>
      </c>
      <c r="AB25" s="3">
        <f t="shared" si="3"/>
        <v>2.281400164499344</v>
      </c>
      <c r="AC25" s="7"/>
    </row>
    <row r="26" spans="1:29" ht="6.75" customHeight="1">
      <c r="A26" s="7"/>
      <c r="B26" s="14"/>
      <c r="C26" s="6"/>
      <c r="D26" s="6"/>
      <c r="E26" s="6"/>
      <c r="F26" s="2"/>
      <c r="G26" s="2"/>
      <c r="H26" s="3"/>
      <c r="I26" s="7"/>
      <c r="K26" s="7"/>
      <c r="L26" s="14"/>
      <c r="M26" s="6"/>
      <c r="N26" s="6"/>
      <c r="O26" s="6"/>
      <c r="P26" s="2"/>
      <c r="Q26" s="2"/>
      <c r="R26" s="3"/>
      <c r="S26" s="7"/>
      <c r="U26" s="7"/>
      <c r="V26" s="14"/>
      <c r="W26" s="6"/>
      <c r="X26" s="6"/>
      <c r="Y26" s="6"/>
      <c r="Z26" s="2"/>
      <c r="AA26" s="2"/>
      <c r="AB26" s="3"/>
      <c r="AC26" s="7"/>
    </row>
    <row r="27" spans="1:29" ht="16.5" customHeight="1">
      <c r="A27" s="7"/>
      <c r="B27" s="15" t="s">
        <v>10</v>
      </c>
      <c r="C27" s="6">
        <f>SUM(C15:C25)</f>
        <v>7148564306.5758</v>
      </c>
      <c r="D27" s="6">
        <f>SUM(D15:D25)</f>
        <v>5538170939.9098</v>
      </c>
      <c r="E27" s="6">
        <f>SUM(E15:E25)</f>
        <v>1610393366.6659994</v>
      </c>
      <c r="F27" s="2">
        <f aca="true" t="shared" si="6" ref="F27:H36">C27/$C$9*100</f>
        <v>66.86268085297445</v>
      </c>
      <c r="G27" s="2">
        <f t="shared" si="6"/>
        <v>51.80018534963431</v>
      </c>
      <c r="H27" s="3">
        <f t="shared" si="6"/>
        <v>15.062495503340138</v>
      </c>
      <c r="I27" s="7"/>
      <c r="K27" s="7"/>
      <c r="L27" s="15" t="s">
        <v>10</v>
      </c>
      <c r="M27" s="6">
        <f>SUM(M15:M25)</f>
        <v>740430.9999999998</v>
      </c>
      <c r="N27" s="6">
        <f>SUM(N15:N25)</f>
        <v>553605.9999999998</v>
      </c>
      <c r="O27" s="6">
        <f>SUM(O15:O25)</f>
        <v>186824.99999999994</v>
      </c>
      <c r="P27" s="2"/>
      <c r="Q27" s="2"/>
      <c r="R27" s="3"/>
      <c r="S27" s="7"/>
      <c r="U27" s="7"/>
      <c r="V27" s="15" t="s">
        <v>10</v>
      </c>
      <c r="W27" s="6">
        <f aca="true" t="shared" si="7" ref="W27:Y36">C27/M27</f>
        <v>9654.598884400844</v>
      </c>
      <c r="X27" s="6">
        <f t="shared" si="7"/>
        <v>10003.813072672265</v>
      </c>
      <c r="Y27" s="6">
        <f t="shared" si="7"/>
        <v>8619.795887413355</v>
      </c>
      <c r="Z27" s="2">
        <f aca="true" t="shared" si="8" ref="Z27:AB36">W27/$W$9</f>
        <v>1.3263369624511379</v>
      </c>
      <c r="AA27" s="2">
        <f t="shared" si="8"/>
        <v>1.3743115796530103</v>
      </c>
      <c r="AB27" s="3">
        <f t="shared" si="8"/>
        <v>1.1841769949379048</v>
      </c>
      <c r="AC27" s="7"/>
    </row>
    <row r="28" spans="1:29" ht="16.5" customHeight="1">
      <c r="A28" s="7"/>
      <c r="B28" s="14" t="s">
        <v>11</v>
      </c>
      <c r="C28" s="6">
        <f>SUM(C20:C25)</f>
        <v>6535174717.017799</v>
      </c>
      <c r="D28" s="6">
        <f>SUM(D20:D25)</f>
        <v>5176047932.5058</v>
      </c>
      <c r="E28" s="6">
        <f>SUM(E20:E25)</f>
        <v>1359126784.5119996</v>
      </c>
      <c r="F28" s="2">
        <f t="shared" si="6"/>
        <v>61.12546277585275</v>
      </c>
      <c r="G28" s="2">
        <f t="shared" si="6"/>
        <v>48.41313949886111</v>
      </c>
      <c r="H28" s="3">
        <f t="shared" si="6"/>
        <v>12.712323276991649</v>
      </c>
      <c r="I28" s="7"/>
      <c r="K28" s="7"/>
      <c r="L28" s="14" t="s">
        <v>11</v>
      </c>
      <c r="M28" s="6">
        <f>SUM(M20:M25)</f>
        <v>591412.9999999998</v>
      </c>
      <c r="N28" s="6">
        <f>SUM(N20:N25)</f>
        <v>465843.9999999998</v>
      </c>
      <c r="O28" s="6">
        <f>SUM(O20:O25)</f>
        <v>125568.99999999997</v>
      </c>
      <c r="P28" s="2"/>
      <c r="Q28" s="2"/>
      <c r="R28" s="3"/>
      <c r="S28" s="7"/>
      <c r="U28" s="7"/>
      <c r="V28" s="14" t="s">
        <v>11</v>
      </c>
      <c r="W28" s="6">
        <f t="shared" si="7"/>
        <v>11050.103256130322</v>
      </c>
      <c r="X28" s="6">
        <f t="shared" si="7"/>
        <v>11111.118598727906</v>
      </c>
      <c r="Y28" s="6">
        <f t="shared" si="7"/>
        <v>10823.744590719047</v>
      </c>
      <c r="Z28" s="2">
        <f t="shared" si="8"/>
        <v>1.5180496427653367</v>
      </c>
      <c r="AA28" s="2">
        <f t="shared" si="8"/>
        <v>1.5264318557534444</v>
      </c>
      <c r="AB28" s="3">
        <f t="shared" si="8"/>
        <v>1.4869527667272064</v>
      </c>
      <c r="AC28" s="7"/>
    </row>
    <row r="29" spans="1:29" ht="16.5" customHeight="1">
      <c r="A29" s="7"/>
      <c r="B29" s="14" t="s">
        <v>12</v>
      </c>
      <c r="C29" s="6">
        <f>SUM(C21:C25)</f>
        <v>6065205441.322</v>
      </c>
      <c r="D29" s="6">
        <f>SUM(D21:D25)</f>
        <v>4846490459.709999</v>
      </c>
      <c r="E29" s="6">
        <f>SUM(E21:E25)</f>
        <v>1218714981.612</v>
      </c>
      <c r="F29" s="2">
        <f t="shared" si="6"/>
        <v>56.72969820776373</v>
      </c>
      <c r="G29" s="2">
        <f t="shared" si="6"/>
        <v>45.33068892819354</v>
      </c>
      <c r="H29" s="3">
        <f t="shared" si="6"/>
        <v>11.399009279570189</v>
      </c>
      <c r="I29" s="7"/>
      <c r="K29" s="7"/>
      <c r="L29" s="14" t="s">
        <v>12</v>
      </c>
      <c r="M29" s="6">
        <f>SUM(M21:M25)</f>
        <v>500996.00000000006</v>
      </c>
      <c r="N29" s="6">
        <f>SUM(N21:N25)</f>
        <v>399163.00000000006</v>
      </c>
      <c r="O29" s="6">
        <f>SUM(O21:O25)</f>
        <v>101833</v>
      </c>
      <c r="P29" s="2"/>
      <c r="Q29" s="2"/>
      <c r="R29" s="3"/>
      <c r="S29" s="7"/>
      <c r="U29" s="7"/>
      <c r="V29" s="14" t="s">
        <v>12</v>
      </c>
      <c r="W29" s="6">
        <f t="shared" si="7"/>
        <v>12106.2951427197</v>
      </c>
      <c r="X29" s="6">
        <f t="shared" si="7"/>
        <v>12141.63251531329</v>
      </c>
      <c r="Y29" s="6">
        <f t="shared" si="7"/>
        <v>11967.780401363016</v>
      </c>
      <c r="Z29" s="2">
        <f t="shared" si="8"/>
        <v>1.6631479897187151</v>
      </c>
      <c r="AA29" s="2">
        <f t="shared" si="8"/>
        <v>1.6680025946575605</v>
      </c>
      <c r="AB29" s="3">
        <f t="shared" si="8"/>
        <v>1.6441190043092262</v>
      </c>
      <c r="AC29" s="7"/>
    </row>
    <row r="30" spans="1:29" ht="16.5" customHeight="1">
      <c r="A30" s="7"/>
      <c r="B30" s="14" t="s">
        <v>13</v>
      </c>
      <c r="C30" s="6">
        <f>SUM(C22:C25)</f>
        <v>5426559239.646</v>
      </c>
      <c r="D30" s="6">
        <f>SUM(D22:D25)</f>
        <v>4294975357.955999</v>
      </c>
      <c r="E30" s="6">
        <f>SUM(E22:E25)</f>
        <v>1131583881.69</v>
      </c>
      <c r="F30" s="2">
        <f t="shared" si="6"/>
        <v>50.756247409909605</v>
      </c>
      <c r="G30" s="2">
        <f t="shared" si="6"/>
        <v>40.17220162183298</v>
      </c>
      <c r="H30" s="3">
        <f t="shared" si="6"/>
        <v>10.584045788076622</v>
      </c>
      <c r="I30" s="7"/>
      <c r="K30" s="7"/>
      <c r="L30" s="14" t="s">
        <v>13</v>
      </c>
      <c r="M30" s="6">
        <f>SUM(M22:M25)</f>
        <v>424264.0000000001</v>
      </c>
      <c r="N30" s="6">
        <f>SUM(N22:N25)</f>
        <v>339327.0000000001</v>
      </c>
      <c r="O30" s="6">
        <f>SUM(O22:O25)</f>
        <v>84937</v>
      </c>
      <c r="P30" s="2"/>
      <c r="Q30" s="2"/>
      <c r="R30" s="3"/>
      <c r="S30" s="7"/>
      <c r="U30" s="7"/>
      <c r="V30" s="14" t="s">
        <v>13</v>
      </c>
      <c r="W30" s="6">
        <f t="shared" si="7"/>
        <v>12790.524861044063</v>
      </c>
      <c r="X30" s="6">
        <f t="shared" si="7"/>
        <v>12657.334541477683</v>
      </c>
      <c r="Y30" s="6">
        <f t="shared" si="7"/>
        <v>13322.625966186704</v>
      </c>
      <c r="Z30" s="2">
        <f t="shared" si="8"/>
        <v>1.7571466298577096</v>
      </c>
      <c r="AA30" s="2">
        <f t="shared" si="8"/>
        <v>1.7388491069883758</v>
      </c>
      <c r="AB30" s="3">
        <f t="shared" si="8"/>
        <v>1.8302460275605053</v>
      </c>
      <c r="AC30" s="7"/>
    </row>
    <row r="31" spans="1:29" ht="16.5" customHeight="1">
      <c r="A31" s="7"/>
      <c r="B31" s="14" t="s">
        <v>14</v>
      </c>
      <c r="C31" s="6">
        <f>SUM(C23:C25)</f>
        <v>5078346382.33</v>
      </c>
      <c r="D31" s="6">
        <f>SUM(D23:D25)</f>
        <v>4030350008.0899997</v>
      </c>
      <c r="E31" s="6">
        <f>SUM(E23:E25)</f>
        <v>1047996374.24</v>
      </c>
      <c r="F31" s="2">
        <f t="shared" si="6"/>
        <v>47.49930739382763</v>
      </c>
      <c r="G31" s="2">
        <f t="shared" si="6"/>
        <v>37.69708080667557</v>
      </c>
      <c r="H31" s="3">
        <f t="shared" si="6"/>
        <v>9.802226587152054</v>
      </c>
      <c r="I31" s="7"/>
      <c r="K31" s="7"/>
      <c r="L31" s="14" t="s">
        <v>14</v>
      </c>
      <c r="M31" s="6">
        <f>SUM(M23:M25)</f>
        <v>383610.00000000006</v>
      </c>
      <c r="N31" s="6">
        <f>SUM(N23:N25)</f>
        <v>306953.00000000006</v>
      </c>
      <c r="O31" s="6">
        <f>SUM(O23:O25)</f>
        <v>76657</v>
      </c>
      <c r="P31" s="2"/>
      <c r="Q31" s="2"/>
      <c r="R31" s="3"/>
      <c r="S31" s="7"/>
      <c r="U31" s="7"/>
      <c r="V31" s="14" t="s">
        <v>14</v>
      </c>
      <c r="W31" s="6">
        <f t="shared" si="7"/>
        <v>13238.305524699563</v>
      </c>
      <c r="X31" s="6">
        <f t="shared" si="7"/>
        <v>13130.186080898375</v>
      </c>
      <c r="Y31" s="6">
        <f t="shared" si="7"/>
        <v>13671.241690126146</v>
      </c>
      <c r="Z31" s="2">
        <f t="shared" si="8"/>
        <v>1.8186621886487413</v>
      </c>
      <c r="AA31" s="2">
        <f t="shared" si="8"/>
        <v>1.8038088719661733</v>
      </c>
      <c r="AB31" s="3">
        <f t="shared" si="8"/>
        <v>1.8781384284659042</v>
      </c>
      <c r="AC31" s="7"/>
    </row>
    <row r="32" spans="1:29" ht="16.5" customHeight="1">
      <c r="A32" s="7"/>
      <c r="B32" s="14" t="s">
        <v>15</v>
      </c>
      <c r="C32" s="26">
        <f>SUM(C24:C25)</f>
        <v>4057503503.79</v>
      </c>
      <c r="D32" s="6">
        <f>SUM(D24:D25)</f>
        <v>3084471655.0599995</v>
      </c>
      <c r="E32" s="6">
        <f>SUM(E24:E25)</f>
        <v>973031848.73</v>
      </c>
      <c r="F32" s="2">
        <f t="shared" si="6"/>
        <v>37.95105565241651</v>
      </c>
      <c r="G32" s="2">
        <f t="shared" si="6"/>
        <v>28.8499949119309</v>
      </c>
      <c r="H32" s="3">
        <f t="shared" si="6"/>
        <v>9.101060740485604</v>
      </c>
      <c r="I32" s="7"/>
      <c r="K32" s="7"/>
      <c r="L32" s="14" t="s">
        <v>15</v>
      </c>
      <c r="M32" s="26">
        <f>SUM(M24:M25)</f>
        <v>303025.00000000006</v>
      </c>
      <c r="N32" s="6">
        <f>SUM(N24:N25)</f>
        <v>241155.00000000006</v>
      </c>
      <c r="O32" s="6">
        <f>SUM(O24:O25)</f>
        <v>61869.99999999999</v>
      </c>
      <c r="P32" s="2"/>
      <c r="Q32" s="2"/>
      <c r="R32" s="3"/>
      <c r="S32" s="7"/>
      <c r="U32" s="7"/>
      <c r="V32" s="14" t="s">
        <v>15</v>
      </c>
      <c r="W32" s="26">
        <f t="shared" si="7"/>
        <v>13389.995887435027</v>
      </c>
      <c r="X32" s="6">
        <f t="shared" si="7"/>
        <v>12790.411374676032</v>
      </c>
      <c r="Y32" s="6">
        <f t="shared" si="7"/>
        <v>15727.038123969616</v>
      </c>
      <c r="Z32" s="2">
        <f t="shared" si="8"/>
        <v>1.8395012247757354</v>
      </c>
      <c r="AA32" s="2">
        <f t="shared" si="8"/>
        <v>1.7571310392395538</v>
      </c>
      <c r="AB32" s="3">
        <f t="shared" si="8"/>
        <v>2.160561223045945</v>
      </c>
      <c r="AC32" s="7"/>
    </row>
    <row r="33" spans="1:29" ht="16.5" customHeight="1">
      <c r="A33" s="7"/>
      <c r="B33" s="27" t="s">
        <v>45</v>
      </c>
      <c r="C33" s="6">
        <f>D33+E33</f>
        <v>4233170497.3916445</v>
      </c>
      <c r="D33" s="6">
        <v>1563781098.8042448</v>
      </c>
      <c r="E33" s="6">
        <v>2669389398.5874</v>
      </c>
      <c r="F33" s="2">
        <f t="shared" si="6"/>
        <v>39.59412209567194</v>
      </c>
      <c r="G33" s="2">
        <f t="shared" si="6"/>
        <v>14.626516884947216</v>
      </c>
      <c r="H33" s="3">
        <f t="shared" si="6"/>
        <v>24.967605210724727</v>
      </c>
      <c r="I33" s="7"/>
      <c r="K33" s="7"/>
      <c r="L33" s="28" t="s">
        <v>63</v>
      </c>
      <c r="M33" s="6">
        <f>N33+O33</f>
        <v>890930.0000000091</v>
      </c>
      <c r="N33" s="6">
        <v>362776.9999999998</v>
      </c>
      <c r="O33" s="6">
        <v>528153.0000000092</v>
      </c>
      <c r="P33" s="2"/>
      <c r="Q33" s="2"/>
      <c r="R33" s="3"/>
      <c r="S33" s="7"/>
      <c r="U33" s="7"/>
      <c r="V33" s="27" t="s">
        <v>63</v>
      </c>
      <c r="W33" s="26">
        <f t="shared" si="7"/>
        <v>4751.40639263646</v>
      </c>
      <c r="X33" s="6">
        <f t="shared" si="7"/>
        <v>4310.585011740672</v>
      </c>
      <c r="Y33" s="6">
        <f t="shared" si="7"/>
        <v>5054.197171250288</v>
      </c>
      <c r="Z33" s="2">
        <f t="shared" si="8"/>
        <v>0.6527423870879391</v>
      </c>
      <c r="AA33" s="2">
        <f t="shared" si="8"/>
        <v>0.5921828860334196</v>
      </c>
      <c r="AB33" s="3">
        <f t="shared" si="8"/>
        <v>0.6943394131657142</v>
      </c>
      <c r="AC33" s="7"/>
    </row>
    <row r="34" spans="1:29" ht="16.5" customHeight="1">
      <c r="A34" s="7"/>
      <c r="B34" s="14" t="s">
        <v>46</v>
      </c>
      <c r="C34" s="6">
        <f>D34+E34</f>
        <v>1038418595.151805</v>
      </c>
      <c r="D34" s="6">
        <v>832515922.2978052</v>
      </c>
      <c r="E34" s="6">
        <v>205902672.85399985</v>
      </c>
      <c r="F34" s="2">
        <f t="shared" si="6"/>
        <v>9.712642726814506</v>
      </c>
      <c r="G34" s="2">
        <f t="shared" si="6"/>
        <v>7.7867728442218205</v>
      </c>
      <c r="H34" s="3">
        <f t="shared" si="6"/>
        <v>1.9258698825926857</v>
      </c>
      <c r="I34" s="7"/>
      <c r="K34" s="7"/>
      <c r="L34" s="14" t="s">
        <v>64</v>
      </c>
      <c r="M34" s="6">
        <f>N34+O34</f>
        <v>154778.99999999983</v>
      </c>
      <c r="N34" s="6">
        <v>117806.99999999981</v>
      </c>
      <c r="O34" s="6">
        <v>36972</v>
      </c>
      <c r="P34" s="2"/>
      <c r="Q34" s="2"/>
      <c r="R34" s="3"/>
      <c r="S34" s="7"/>
      <c r="U34" s="7"/>
      <c r="V34" s="14" t="s">
        <v>64</v>
      </c>
      <c r="W34" s="6">
        <f t="shared" si="7"/>
        <v>6709.040600803767</v>
      </c>
      <c r="X34" s="6">
        <f t="shared" si="7"/>
        <v>7066.778054765901</v>
      </c>
      <c r="Y34" s="6">
        <f t="shared" si="7"/>
        <v>5569.151597262789</v>
      </c>
      <c r="Z34" s="2">
        <f t="shared" si="8"/>
        <v>0.9216797754082618</v>
      </c>
      <c r="AA34" s="2">
        <f t="shared" si="8"/>
        <v>0.9708253084049532</v>
      </c>
      <c r="AB34" s="3">
        <f t="shared" si="8"/>
        <v>0.765083221103891</v>
      </c>
      <c r="AC34" s="7"/>
    </row>
    <row r="35" spans="1:29" ht="16.5" customHeight="1">
      <c r="A35" s="7"/>
      <c r="B35" s="14" t="s">
        <v>47</v>
      </c>
      <c r="C35" s="6">
        <f>D35+E35</f>
        <v>341917565.45600003</v>
      </c>
      <c r="D35" s="6">
        <v>259311558.806</v>
      </c>
      <c r="E35" s="6">
        <v>82606006.65000004</v>
      </c>
      <c r="F35" s="2">
        <f t="shared" si="6"/>
        <v>3.198058250113347</v>
      </c>
      <c r="G35" s="2">
        <f t="shared" si="6"/>
        <v>2.4254193225881484</v>
      </c>
      <c r="H35" s="3">
        <f t="shared" si="6"/>
        <v>0.7726389275251981</v>
      </c>
      <c r="I35" s="7"/>
      <c r="K35" s="7"/>
      <c r="L35" s="14" t="s">
        <v>65</v>
      </c>
      <c r="M35" s="6">
        <f>N35+O35</f>
        <v>39754.00000000002</v>
      </c>
      <c r="N35" s="6">
        <v>31574.000000000022</v>
      </c>
      <c r="O35" s="6">
        <v>8179.999999999997</v>
      </c>
      <c r="P35" s="2"/>
      <c r="Q35" s="2"/>
      <c r="R35" s="3"/>
      <c r="S35" s="7"/>
      <c r="U35" s="7"/>
      <c r="V35" s="14" t="s">
        <v>65</v>
      </c>
      <c r="W35" s="6">
        <f t="shared" si="7"/>
        <v>8600.834267142925</v>
      </c>
      <c r="X35" s="6">
        <f t="shared" si="7"/>
        <v>8212.819370558049</v>
      </c>
      <c r="Y35" s="6">
        <f t="shared" si="7"/>
        <v>10098.533820293405</v>
      </c>
      <c r="Z35" s="2">
        <f t="shared" si="8"/>
        <v>1.181572070783752</v>
      </c>
      <c r="AA35" s="2">
        <f t="shared" si="8"/>
        <v>1.1282670598263635</v>
      </c>
      <c r="AB35" s="3">
        <f t="shared" si="8"/>
        <v>1.3873241998752663</v>
      </c>
      <c r="AC35" s="7"/>
    </row>
    <row r="36" spans="1:29" ht="16.5" customHeight="1">
      <c r="A36" s="7"/>
      <c r="B36" s="16" t="s">
        <v>48</v>
      </c>
      <c r="C36" s="17">
        <f>D36+E36</f>
        <v>5077904777.170005</v>
      </c>
      <c r="D36" s="46">
        <v>4030003934.9300056</v>
      </c>
      <c r="E36" s="46">
        <v>1047900842.2399995</v>
      </c>
      <c r="F36" s="4">
        <f t="shared" si="6"/>
        <v>47.495176927399754</v>
      </c>
      <c r="G36" s="4">
        <f t="shared" si="6"/>
        <v>37.69384387989474</v>
      </c>
      <c r="H36" s="5">
        <f t="shared" si="6"/>
        <v>9.801333047505024</v>
      </c>
      <c r="I36" s="7"/>
      <c r="K36" s="7"/>
      <c r="L36" s="16" t="s">
        <v>66</v>
      </c>
      <c r="M36" s="17">
        <f>N36+O36</f>
        <v>383310.0000000003</v>
      </c>
      <c r="N36" s="46">
        <v>306753.0000000003</v>
      </c>
      <c r="O36" s="46">
        <v>76557.00000000001</v>
      </c>
      <c r="P36" s="4"/>
      <c r="Q36" s="4"/>
      <c r="R36" s="5"/>
      <c r="S36" s="7"/>
      <c r="U36" s="7"/>
      <c r="V36" s="16" t="s">
        <v>66</v>
      </c>
      <c r="W36" s="17">
        <f t="shared" si="7"/>
        <v>13247.514484803425</v>
      </c>
      <c r="X36" s="46">
        <f t="shared" si="7"/>
        <v>13137.618653868101</v>
      </c>
      <c r="Y36" s="46">
        <f t="shared" si="7"/>
        <v>13687.85143409485</v>
      </c>
      <c r="Z36" s="4">
        <f t="shared" si="8"/>
        <v>1.819927304301679</v>
      </c>
      <c r="AA36" s="4">
        <f t="shared" si="8"/>
        <v>1.804829949731692</v>
      </c>
      <c r="AB36" s="5">
        <f t="shared" si="8"/>
        <v>1.8804202547360909</v>
      </c>
      <c r="AC36" s="7"/>
    </row>
    <row r="37" spans="1:29" ht="6.75" customHeight="1">
      <c r="A37" s="7"/>
      <c r="B37" s="18"/>
      <c r="C37" s="6"/>
      <c r="D37" s="6"/>
      <c r="E37" s="6"/>
      <c r="F37" s="2"/>
      <c r="G37" s="2"/>
      <c r="H37" s="2"/>
      <c r="I37" s="7"/>
      <c r="K37" s="7"/>
      <c r="S37" s="7"/>
      <c r="U37" s="7"/>
      <c r="V37" s="18"/>
      <c r="W37" s="6"/>
      <c r="X37" s="6"/>
      <c r="Y37" s="6"/>
      <c r="Z37" s="2"/>
      <c r="AA37" s="2"/>
      <c r="AB37" s="2"/>
      <c r="AC37" s="7"/>
    </row>
    <row r="38" spans="1:29" ht="12" customHeight="1">
      <c r="A38" s="7"/>
      <c r="B38" s="18"/>
      <c r="C38" s="7"/>
      <c r="D38" s="7"/>
      <c r="E38" s="7"/>
      <c r="F38" s="7"/>
      <c r="G38" s="7"/>
      <c r="H38" s="7"/>
      <c r="I38" s="7"/>
      <c r="K38" s="7"/>
      <c r="L38" s="29" t="s">
        <v>76</v>
      </c>
      <c r="M38" s="31"/>
      <c r="N38" s="30"/>
      <c r="O38" s="30"/>
      <c r="P38" s="30"/>
      <c r="Q38" s="30"/>
      <c r="S38" s="7"/>
      <c r="U38" s="7"/>
      <c r="V38" s="29" t="s">
        <v>73</v>
      </c>
      <c r="W38" s="7"/>
      <c r="X38" s="7"/>
      <c r="Y38" s="7"/>
      <c r="Z38" s="7"/>
      <c r="AA38" s="7"/>
      <c r="AB38" s="7"/>
      <c r="AC38" s="7"/>
    </row>
    <row r="39" spans="1:29" ht="12" customHeight="1">
      <c r="A39" s="7"/>
      <c r="B39" s="18"/>
      <c r="C39" s="7"/>
      <c r="D39" s="7"/>
      <c r="E39" s="7"/>
      <c r="F39" s="7"/>
      <c r="G39" s="7"/>
      <c r="H39" s="7"/>
      <c r="I39" s="7"/>
      <c r="K39" s="7"/>
      <c r="L39" s="29" t="s">
        <v>75</v>
      </c>
      <c r="M39" s="30"/>
      <c r="N39" s="30"/>
      <c r="O39" s="30"/>
      <c r="P39" s="30"/>
      <c r="Q39" s="30"/>
      <c r="S39" s="7"/>
      <c r="U39" s="7"/>
      <c r="V39" s="29" t="s">
        <v>74</v>
      </c>
      <c r="W39" s="7"/>
      <c r="X39" s="7"/>
      <c r="Y39" s="7"/>
      <c r="Z39" s="7"/>
      <c r="AA39" s="7"/>
      <c r="AB39" s="7"/>
      <c r="AC39" s="7"/>
    </row>
    <row r="40" spans="2:22" ht="12" customHeight="1">
      <c r="B40" s="18"/>
      <c r="D40" s="32"/>
      <c r="E40" s="32"/>
      <c r="F40" s="32"/>
      <c r="G40" s="30"/>
      <c r="H40" s="30"/>
      <c r="M40" s="30"/>
      <c r="N40" s="30"/>
      <c r="O40" s="30"/>
      <c r="P40" s="30"/>
      <c r="Q40" s="30"/>
      <c r="V40" s="29" t="s">
        <v>79</v>
      </c>
    </row>
    <row r="41" spans="4:22" ht="15">
      <c r="D41" s="33"/>
      <c r="E41" s="34"/>
      <c r="F41" s="34"/>
      <c r="G41" s="30"/>
      <c r="H41" s="30"/>
      <c r="M41" s="43"/>
      <c r="N41" s="43"/>
      <c r="O41" s="43"/>
      <c r="P41" s="43"/>
      <c r="Q41" s="30"/>
      <c r="V41" s="29" t="s">
        <v>75</v>
      </c>
    </row>
    <row r="42" spans="4:17" ht="14.25">
      <c r="D42" s="33"/>
      <c r="E42" s="34"/>
      <c r="F42" s="34"/>
      <c r="G42" s="30"/>
      <c r="H42" s="30"/>
      <c r="M42" s="44"/>
      <c r="N42" s="45"/>
      <c r="O42" s="45"/>
      <c r="P42" s="45"/>
      <c r="Q42" s="30"/>
    </row>
    <row r="43" spans="4:17" ht="14.25">
      <c r="D43" s="30"/>
      <c r="E43" s="30"/>
      <c r="F43" s="30"/>
      <c r="G43" s="30"/>
      <c r="H43" s="30"/>
      <c r="M43" s="44"/>
      <c r="N43" s="45"/>
      <c r="O43" s="45"/>
      <c r="P43" s="45"/>
      <c r="Q43" s="30"/>
    </row>
    <row r="44" spans="3:17" ht="14.25">
      <c r="C44" s="32"/>
      <c r="D44" s="32"/>
      <c r="E44" s="32"/>
      <c r="M44" s="30"/>
      <c r="N44" s="45"/>
      <c r="O44" s="45"/>
      <c r="P44" s="45"/>
      <c r="Q44" s="30"/>
    </row>
    <row r="45" spans="3:17" ht="14.25">
      <c r="C45" s="34"/>
      <c r="D45" s="34"/>
      <c r="E45" s="34"/>
      <c r="M45" s="30"/>
      <c r="N45" s="45"/>
      <c r="O45" s="45"/>
      <c r="P45" s="45"/>
      <c r="Q45" s="30"/>
    </row>
    <row r="46" spans="3:17" ht="14.25">
      <c r="C46" s="34"/>
      <c r="D46" s="34"/>
      <c r="E46" s="34"/>
      <c r="M46" s="30"/>
      <c r="N46" s="45"/>
      <c r="O46" s="45"/>
      <c r="P46" s="45"/>
      <c r="Q46" s="30"/>
    </row>
    <row r="47" spans="3:17" ht="14.25">
      <c r="C47" s="34"/>
      <c r="D47" s="34"/>
      <c r="E47" s="34"/>
      <c r="M47" s="30"/>
      <c r="N47" s="45"/>
      <c r="O47" s="45"/>
      <c r="P47" s="45"/>
      <c r="Q47" s="30"/>
    </row>
    <row r="48" spans="3:17" ht="14.25">
      <c r="C48" s="34"/>
      <c r="D48" s="34"/>
      <c r="E48" s="34"/>
      <c r="M48" s="30"/>
      <c r="N48" s="45"/>
      <c r="O48" s="45"/>
      <c r="P48" s="45"/>
      <c r="Q48" s="30"/>
    </row>
    <row r="49" spans="3:16" ht="14.25">
      <c r="C49" s="34"/>
      <c r="D49" s="34"/>
      <c r="E49" s="34"/>
      <c r="N49" s="45"/>
      <c r="O49" s="45"/>
      <c r="P49" s="45"/>
    </row>
    <row r="50" spans="3:16" ht="14.25">
      <c r="C50" s="34"/>
      <c r="D50" s="34"/>
      <c r="E50" s="34"/>
      <c r="N50" s="45"/>
      <c r="O50" s="45"/>
      <c r="P50" s="45"/>
    </row>
    <row r="51" spans="3:16" ht="14.25">
      <c r="C51" s="34"/>
      <c r="D51" s="34"/>
      <c r="E51" s="34"/>
      <c r="N51" s="45"/>
      <c r="O51" s="45"/>
      <c r="P51" s="45"/>
    </row>
    <row r="52" spans="3:16" ht="14.25">
      <c r="C52" s="34"/>
      <c r="D52" s="34"/>
      <c r="E52" s="34"/>
      <c r="N52" s="45"/>
      <c r="O52" s="45"/>
      <c r="P52" s="45"/>
    </row>
    <row r="53" spans="3:16" ht="14.25">
      <c r="C53" s="34"/>
      <c r="D53" s="34"/>
      <c r="E53" s="34"/>
      <c r="N53" s="45"/>
      <c r="O53" s="45"/>
      <c r="P53" s="45"/>
    </row>
    <row r="54" spans="3:16" ht="14.25">
      <c r="C54" s="34"/>
      <c r="D54" s="34"/>
      <c r="E54" s="34"/>
      <c r="N54" s="45"/>
      <c r="O54" s="45"/>
      <c r="P54" s="45"/>
    </row>
    <row r="55" spans="3:16" ht="14.25">
      <c r="C55" s="34"/>
      <c r="D55" s="34"/>
      <c r="E55" s="34"/>
      <c r="N55" s="45"/>
      <c r="O55" s="45"/>
      <c r="P55" s="45"/>
    </row>
    <row r="56" spans="3:16" ht="14.25">
      <c r="C56" s="34"/>
      <c r="D56" s="34"/>
      <c r="E56" s="34"/>
      <c r="N56" s="45"/>
      <c r="O56" s="45"/>
      <c r="P56" s="45"/>
    </row>
    <row r="57" spans="3:16" ht="12.75">
      <c r="C57" s="34"/>
      <c r="D57" s="34"/>
      <c r="E57" s="34"/>
      <c r="N57" s="30"/>
      <c r="O57" s="30"/>
      <c r="P57" s="30"/>
    </row>
    <row r="58" spans="3:16" ht="12.75">
      <c r="C58" s="34"/>
      <c r="D58" s="34"/>
      <c r="E58" s="34"/>
      <c r="N58" s="30"/>
      <c r="O58" s="30"/>
      <c r="P58" s="30"/>
    </row>
    <row r="59" spans="3:16" ht="12.75">
      <c r="C59" s="34"/>
      <c r="D59" s="34"/>
      <c r="E59" s="34"/>
      <c r="N59" s="30"/>
      <c r="O59" s="30"/>
      <c r="P59" s="30"/>
    </row>
    <row r="60" spans="14:16" ht="12.75">
      <c r="N60" s="30"/>
      <c r="O60" s="30"/>
      <c r="P60" s="30"/>
    </row>
    <row r="61" spans="14:16" ht="12.75">
      <c r="N61" s="30"/>
      <c r="O61" s="30"/>
      <c r="P61" s="30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&amp;CV-4-3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2014-11-04T09:22:58Z</cp:lastPrinted>
  <dcterms:created xsi:type="dcterms:W3CDTF">2009-05-05T14:52:36Z</dcterms:created>
  <dcterms:modified xsi:type="dcterms:W3CDTF">2015-01-20T07:00:05Z</dcterms:modified>
  <cp:category/>
  <cp:version/>
  <cp:contentType/>
  <cp:contentStatus/>
</cp:coreProperties>
</file>