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1-1" sheetId="1" r:id="rId1"/>
    <sheet name="Table 21-2" sheetId="2" r:id="rId2"/>
    <sheet name="Table 21-3" sheetId="3" r:id="rId3"/>
  </sheets>
  <definedNames>
    <definedName name="_xlnm.Print_Area" localSheetId="0">'Table 21-1'!$K$1:$S$39</definedName>
    <definedName name="_xlnm.Print_Area" localSheetId="1">'Table 21-2'!$U$1:$AB$41</definedName>
    <definedName name="_xlnm.Print_Area" localSheetId="2">'Table 21-3'!$U$1:$AC$41</definedName>
  </definedNames>
  <calcPr fullCalcOnLoad="1"/>
</workbook>
</file>

<file path=xl/sharedStrings.xml><?xml version="1.0" encoding="utf-8"?>
<sst xmlns="http://schemas.openxmlformats.org/spreadsheetml/2006/main" count="293" uniqueCount="88">
  <si>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</si>
  <si>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</si>
  <si>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</si>
  <si>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</si>
  <si>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</si>
  <si>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</si>
  <si>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</si>
  <si>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</si>
  <si>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</si>
  <si>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</si>
  <si>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</si>
  <si>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</si>
  <si>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</si>
  <si>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</si>
  <si>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</si>
  <si>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</si>
  <si>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Sex of Representative</t>
  </si>
  <si>
    <t>Both Sexes</t>
  </si>
  <si>
    <t>1,000 and over</t>
  </si>
  <si>
    <t>Total</t>
  </si>
  <si>
    <t>5</t>
  </si>
  <si>
    <t>6</t>
  </si>
  <si>
    <t>7</t>
  </si>
  <si>
    <t>8</t>
  </si>
  <si>
    <t>9</t>
  </si>
  <si>
    <t>1-10</t>
  </si>
  <si>
    <t>51-100</t>
  </si>
  <si>
    <t>101 and over</t>
  </si>
  <si>
    <t>11-50</t>
  </si>
  <si>
    <t xml:space="preserve">                  - Cambodia (2011)</t>
  </si>
  <si>
    <t>(proportion to average)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</si>
  <si>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</si>
  <si>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</si>
  <si>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</si>
  <si>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</si>
  <si>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</si>
  <si>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</si>
  <si>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</si>
  <si>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</si>
  <si>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</si>
  <si>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</si>
  <si>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</si>
  <si>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(USD / Entity)</t>
  </si>
  <si>
    <t xml:space="preserve">Size of Persons Engaged </t>
  </si>
  <si>
    <t>Sex of Representative</t>
  </si>
  <si>
    <t>Both Sexes</t>
  </si>
  <si>
    <t>(USD)</t>
  </si>
  <si>
    <t>(million USD)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</si>
  <si>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</si>
  <si>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</si>
  <si>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</si>
  <si>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</si>
  <si>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</si>
  <si>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</si>
  <si>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</si>
  <si>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</si>
  <si>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</si>
  <si>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</si>
  <si>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</si>
  <si>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(persons engaged)</t>
  </si>
  <si>
    <t>(USD / person engaged)</t>
  </si>
  <si>
    <t>(proportion to average)</t>
  </si>
  <si>
    <t>(entities)</t>
  </si>
  <si>
    <t xml:space="preserve">          Sex of Representative - Cambodia (2011)</t>
  </si>
  <si>
    <t xml:space="preserve">   </t>
  </si>
  <si>
    <t xml:space="preserve">  Annual Sales per Person Engaged = Annual Sales/ Number of Persons Engaged</t>
  </si>
  <si>
    <t>1.The formula for calculating Annual Sales per entity is as follows:</t>
  </si>
  <si>
    <t>1.The formula for calculating Annual Sales per Person Engaged is as follows:</t>
  </si>
  <si>
    <t xml:space="preserve">  "Annual Sales per Entity".</t>
  </si>
  <si>
    <t xml:space="preserve">              Representative - Cambodia (2011)</t>
  </si>
  <si>
    <t xml:space="preserve">* The persons engaged of those entities with no sales and sales not reported are excluded </t>
  </si>
  <si>
    <t xml:space="preserve">  from calculation of "Annual sales per Person Engaged".</t>
  </si>
  <si>
    <t xml:space="preserve">  are excluded from calculation of "Annual Sales per Person Engaged".</t>
  </si>
  <si>
    <t xml:space="preserve">2.The Entities with No sales and Sales not reported are excluded from calculation of </t>
  </si>
  <si>
    <t xml:space="preserve">2.The Persons engaged of those Entities with No sales and Sales not reported </t>
  </si>
  <si>
    <t xml:space="preserve">* The Entities with no sales and sales not reported are excluded from calculation of </t>
  </si>
  <si>
    <t xml:space="preserve">  "Annual Sales per Entities"</t>
  </si>
  <si>
    <t xml:space="preserve">   Annual Sales per Entitiy = Annual Sales/ Number of Entities.</t>
  </si>
  <si>
    <t xml:space="preserve">Table 21-1a. Annual Sales* except Street Businesses by Size of Persons Engaged and Sex of Representative </t>
  </si>
  <si>
    <t xml:space="preserve">Table 31a. Number of Entities except Street Businesses by Size of Persons Engaged and Sex of </t>
  </si>
  <si>
    <t xml:space="preserve">Table 21-2. Annual Sales per Entity except Street Businesses by Size of Persons Engaged </t>
  </si>
  <si>
    <t>Table 41a. Number of Persons Engaged except Street Businesses by Size of Persons Engaged and</t>
  </si>
  <si>
    <t xml:space="preserve">Table 21-3. Annual Sales per Person Engaged except Street Businesses by Size of </t>
  </si>
  <si>
    <t xml:space="preserve">Table 21-1a. Annual Sales* except Street Businesses by Size of Persons Engaged and Sex of Representative </t>
  </si>
  <si>
    <t xml:space="preserve">Table 21-1. Annual Sales except Street Businesses by Size of Persons Engaged and </t>
  </si>
  <si>
    <t xml:space="preserve">                  Sex of Representative - Cambodia (2011)</t>
  </si>
  <si>
    <t xml:space="preserve">                  and Sex of Representative - Cambodia (2011)             </t>
  </si>
  <si>
    <t xml:space="preserve">                  Persons Engaged and Sex of Representative - Cambodia (2011)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</si>
</sst>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0.0"/>
  </numFmts>
  <fonts count="43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i/>
      <sz val="10"/>
      <name val="Arial Unicode MS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186" fontId="2" fillId="0" borderId="2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vertical="center"/>
    </xf>
    <xf numFmtId="189" fontId="2" fillId="0" borderId="28" xfId="0" applyNumberFormat="1" applyFont="1" applyFill="1" applyBorder="1" applyAlignment="1">
      <alignment vertical="center"/>
    </xf>
    <xf numFmtId="186" fontId="2" fillId="33" borderId="0" xfId="0" applyNumberFormat="1" applyFont="1" applyFill="1" applyBorder="1" applyAlignment="1">
      <alignment vertical="center"/>
    </xf>
    <xf numFmtId="186" fontId="2" fillId="0" borderId="29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186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61" applyFont="1" applyFill="1" applyBorder="1" applyAlignment="1">
      <alignment wrapText="1"/>
      <protection/>
    </xf>
    <xf numFmtId="186" fontId="0" fillId="0" borderId="0" xfId="0" applyNumberFormat="1" applyFont="1" applyFill="1" applyBorder="1" applyAlignment="1">
      <alignment/>
    </xf>
    <xf numFmtId="0" fontId="4" fillId="0" borderId="0" xfId="61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horizontal="center"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62" applyFont="1" applyFill="1" applyBorder="1" applyAlignment="1">
      <alignment horizontal="center"/>
      <protection/>
    </xf>
    <xf numFmtId="0" fontId="5" fillId="0" borderId="0" xfId="61" applyFont="1" applyFill="1" applyBorder="1" applyAlignment="1">
      <alignment wrapText="1"/>
      <protection/>
    </xf>
    <xf numFmtId="0" fontId="5" fillId="0" borderId="0" xfId="61" applyFont="1" applyFill="1" applyBorder="1" applyAlignment="1">
      <alignment horizontal="right" wrapText="1"/>
      <protection/>
    </xf>
    <xf numFmtId="0" fontId="5" fillId="0" borderId="0" xfId="64" applyFont="1" applyFill="1" applyBorder="1" applyAlignment="1">
      <alignment wrapText="1"/>
      <protection/>
    </xf>
    <xf numFmtId="0" fontId="5" fillId="0" borderId="0" xfId="64" applyFont="1" applyFill="1" applyBorder="1" applyAlignment="1">
      <alignment horizontal="right" wrapText="1"/>
      <protection/>
    </xf>
    <xf numFmtId="0" fontId="5" fillId="0" borderId="0" xfId="62" applyFont="1" applyFill="1" applyBorder="1" applyAlignment="1">
      <alignment wrapText="1"/>
      <protection/>
    </xf>
    <xf numFmtId="0" fontId="5" fillId="0" borderId="0" xfId="62" applyFont="1" applyFill="1" applyBorder="1" applyAlignment="1">
      <alignment horizontal="right" wrapText="1"/>
      <protection/>
    </xf>
    <xf numFmtId="0" fontId="5" fillId="0" borderId="0" xfId="63" applyFont="1" applyFill="1" applyBorder="1" applyAlignment="1">
      <alignment horizontal="center"/>
      <protection/>
    </xf>
    <xf numFmtId="0" fontId="5" fillId="0" borderId="0" xfId="63" applyFont="1" applyFill="1" applyBorder="1" applyAlignment="1">
      <alignment horizontal="right" wrapText="1"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wrapText="1"/>
      <protection/>
    </xf>
    <xf numFmtId="0" fontId="5" fillId="0" borderId="0" xfId="65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able 21-1_1" xfId="61"/>
    <cellStyle name="標準_Table 21-2" xfId="62"/>
    <cellStyle name="標準_Table 21-2_1" xfId="63"/>
    <cellStyle name="標準_Table 21-2_2" xfId="64"/>
    <cellStyle name="標準_Table 21-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44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9.140625" style="1" customWidth="1"/>
    <col min="11" max="11" width="2.00390625" style="1" customWidth="1"/>
    <col min="12" max="12" width="18.421875" style="1" customWidth="1"/>
    <col min="13" max="18" width="10.7109375" style="1" customWidth="1"/>
    <col min="19" max="19" width="2.57421875" style="1" customWidth="1"/>
    <col min="20" max="16384" width="9.140625" style="1" customWidth="1"/>
  </cols>
  <sheetData>
    <row r="1" spans="1:18" ht="15" customHeight="1">
      <c r="A1" s="8"/>
      <c r="B1" s="8"/>
      <c r="C1" s="8"/>
      <c r="D1" s="8"/>
      <c r="E1" s="8"/>
      <c r="F1" s="8"/>
      <c r="G1" s="8"/>
      <c r="H1" s="8"/>
      <c r="I1" s="8"/>
      <c r="K1" s="8"/>
      <c r="L1" s="8"/>
      <c r="M1" s="8"/>
      <c r="N1" s="8"/>
      <c r="O1" s="8"/>
      <c r="P1" s="8"/>
      <c r="Q1" s="8"/>
      <c r="R1" s="8"/>
    </row>
    <row r="2" spans="1:18" ht="15" customHeight="1">
      <c r="A2" s="8"/>
      <c r="B2" s="9" t="s">
        <v>83</v>
      </c>
      <c r="C2" s="9"/>
      <c r="D2" s="9"/>
      <c r="E2" s="9"/>
      <c r="F2" s="9"/>
      <c r="G2" s="9"/>
      <c r="H2" s="9"/>
      <c r="I2" s="8"/>
      <c r="K2" s="8"/>
      <c r="L2" s="9" t="s">
        <v>84</v>
      </c>
      <c r="M2" s="9"/>
      <c r="N2" s="9"/>
      <c r="O2" s="9"/>
      <c r="P2" s="9"/>
      <c r="Q2" s="9"/>
      <c r="R2" s="9"/>
    </row>
    <row r="3" spans="1:18" ht="15" customHeight="1">
      <c r="A3" s="8"/>
      <c r="B3" s="9" t="s">
        <v>29</v>
      </c>
      <c r="C3" s="9"/>
      <c r="D3" s="9"/>
      <c r="E3" s="9"/>
      <c r="F3" s="9"/>
      <c r="G3" s="9"/>
      <c r="H3" s="9"/>
      <c r="I3" s="8"/>
      <c r="K3" s="8"/>
      <c r="L3" s="9" t="s">
        <v>85</v>
      </c>
      <c r="M3" s="9"/>
      <c r="N3" s="9"/>
      <c r="O3" s="9"/>
      <c r="P3" s="9"/>
      <c r="Q3" s="9"/>
      <c r="R3" s="9"/>
    </row>
    <row r="4" spans="1:18" ht="15" customHeight="1">
      <c r="A4" s="8"/>
      <c r="B4" s="9"/>
      <c r="C4" s="9"/>
      <c r="D4" s="9"/>
      <c r="E4" s="9"/>
      <c r="F4" s="9"/>
      <c r="G4" s="9"/>
      <c r="H4" s="9"/>
      <c r="I4" s="8"/>
      <c r="K4" s="8"/>
      <c r="L4" s="9"/>
      <c r="M4" s="9"/>
      <c r="N4" s="9"/>
      <c r="O4" s="9"/>
      <c r="P4" s="9"/>
      <c r="Q4" s="9"/>
      <c r="R4" s="9"/>
    </row>
    <row r="5" spans="1:18" ht="15" customHeight="1">
      <c r="A5" s="8"/>
      <c r="B5" s="52" t="s">
        <v>5</v>
      </c>
      <c r="C5" s="55" t="s">
        <v>16</v>
      </c>
      <c r="D5" s="56"/>
      <c r="E5" s="56"/>
      <c r="F5" s="56"/>
      <c r="G5" s="56"/>
      <c r="H5" s="57"/>
      <c r="I5" s="8"/>
      <c r="K5" s="8"/>
      <c r="L5" s="52" t="s">
        <v>43</v>
      </c>
      <c r="M5" s="55" t="s">
        <v>44</v>
      </c>
      <c r="N5" s="56"/>
      <c r="O5" s="56"/>
      <c r="P5" s="56"/>
      <c r="Q5" s="56"/>
      <c r="R5" s="57"/>
    </row>
    <row r="6" spans="1:18" ht="29.25" customHeight="1">
      <c r="A6" s="8"/>
      <c r="B6" s="53"/>
      <c r="C6" s="10" t="s">
        <v>17</v>
      </c>
      <c r="D6" s="11" t="s">
        <v>6</v>
      </c>
      <c r="E6" s="12" t="s">
        <v>7</v>
      </c>
      <c r="F6" s="13" t="s">
        <v>45</v>
      </c>
      <c r="G6" s="11" t="s">
        <v>6</v>
      </c>
      <c r="H6" s="12" t="s">
        <v>7</v>
      </c>
      <c r="I6" s="8"/>
      <c r="K6" s="8"/>
      <c r="L6" s="53"/>
      <c r="M6" s="10" t="s">
        <v>45</v>
      </c>
      <c r="N6" s="11" t="s">
        <v>6</v>
      </c>
      <c r="O6" s="12" t="s">
        <v>7</v>
      </c>
      <c r="P6" s="13" t="s">
        <v>45</v>
      </c>
      <c r="Q6" s="11" t="s">
        <v>6</v>
      </c>
      <c r="R6" s="12" t="s">
        <v>7</v>
      </c>
    </row>
    <row r="7" spans="1:18" ht="15" customHeight="1">
      <c r="A7" s="8"/>
      <c r="B7" s="54"/>
      <c r="C7" s="20"/>
      <c r="D7" s="20" t="s">
        <v>46</v>
      </c>
      <c r="E7" s="21"/>
      <c r="F7" s="14"/>
      <c r="G7" s="20" t="s">
        <v>8</v>
      </c>
      <c r="H7" s="21"/>
      <c r="I7" s="8"/>
      <c r="K7" s="8"/>
      <c r="L7" s="54"/>
      <c r="M7" s="20"/>
      <c r="N7" s="20" t="s">
        <v>47</v>
      </c>
      <c r="O7" s="21"/>
      <c r="P7" s="14"/>
      <c r="Q7" s="20" t="s">
        <v>8</v>
      </c>
      <c r="R7" s="21"/>
    </row>
    <row r="8" spans="1:18" ht="6.75" customHeight="1">
      <c r="A8" s="8"/>
      <c r="B8" s="15"/>
      <c r="C8" s="6"/>
      <c r="D8" s="6"/>
      <c r="E8" s="6"/>
      <c r="F8" s="2"/>
      <c r="G8" s="2"/>
      <c r="H8" s="3"/>
      <c r="I8" s="8"/>
      <c r="K8" s="8"/>
      <c r="L8" s="15"/>
      <c r="M8" s="6"/>
      <c r="N8" s="6"/>
      <c r="O8" s="6"/>
      <c r="P8" s="2"/>
      <c r="Q8" s="2"/>
      <c r="R8" s="3"/>
    </row>
    <row r="9" spans="1:18" ht="15">
      <c r="A9" s="8"/>
      <c r="B9" s="15" t="s">
        <v>19</v>
      </c>
      <c r="C9" s="6">
        <f>SUM(C11:C25)</f>
        <v>12312332089.754696</v>
      </c>
      <c r="D9" s="6">
        <f>SUM(D11:D25)</f>
        <v>7503779924.705698</v>
      </c>
      <c r="E9" s="6">
        <f>SUM(E11:E25)</f>
        <v>4808552165.048999</v>
      </c>
      <c r="F9" s="2">
        <f>C9/$C$9*100</f>
        <v>100</v>
      </c>
      <c r="G9" s="2">
        <f>D9/$C$9*100</f>
        <v>60.945236613214185</v>
      </c>
      <c r="H9" s="3">
        <f>E9/$C$9*100</f>
        <v>39.05476338678582</v>
      </c>
      <c r="I9" s="8"/>
      <c r="K9" s="8"/>
      <c r="L9" s="15" t="s">
        <v>48</v>
      </c>
      <c r="M9" s="6">
        <f>C9/1000000</f>
        <v>12312.332089754696</v>
      </c>
      <c r="N9" s="6">
        <f>D9/1000000</f>
        <v>7503.779924705698</v>
      </c>
      <c r="O9" s="6">
        <f>E9/1000000</f>
        <v>4808.552165048999</v>
      </c>
      <c r="P9" s="2">
        <f>M9/$M$9*100</f>
        <v>100</v>
      </c>
      <c r="Q9" s="2">
        <f>N9/$M$9*100</f>
        <v>60.945236613214185</v>
      </c>
      <c r="R9" s="3">
        <f>O9/$M$9*100</f>
        <v>39.05476338678582</v>
      </c>
    </row>
    <row r="10" spans="1:18" ht="6.75" customHeight="1">
      <c r="A10" s="8"/>
      <c r="B10" s="15"/>
      <c r="C10" s="6"/>
      <c r="D10" s="6"/>
      <c r="E10" s="6"/>
      <c r="F10" s="2"/>
      <c r="G10" s="2"/>
      <c r="H10" s="3"/>
      <c r="I10" s="8"/>
      <c r="K10" s="8"/>
      <c r="L10" s="15"/>
      <c r="M10" s="6"/>
      <c r="N10" s="6"/>
      <c r="O10" s="6"/>
      <c r="P10" s="2"/>
      <c r="Q10" s="2"/>
      <c r="R10" s="3"/>
    </row>
    <row r="11" spans="1:18" ht="15">
      <c r="A11" s="8"/>
      <c r="B11" s="15" t="s">
        <v>9</v>
      </c>
      <c r="C11" s="6">
        <f aca="true" t="shared" si="0" ref="C11:C25">D11+E11</f>
        <v>1760900065.7250051</v>
      </c>
      <c r="D11" s="6">
        <v>367626671.4960005</v>
      </c>
      <c r="E11" s="6">
        <v>1393273394.2290046</v>
      </c>
      <c r="F11" s="2">
        <f aca="true" t="shared" si="1" ref="F11:F25">C11/$C$9*100</f>
        <v>14.30192146287445</v>
      </c>
      <c r="G11" s="2">
        <f aca="true" t="shared" si="2" ref="G11:G25">D11/$C$9*100</f>
        <v>2.9858410966831297</v>
      </c>
      <c r="H11" s="3">
        <f aca="true" t="shared" si="3" ref="H11:H25">E11/$C$9*100</f>
        <v>11.31608036619132</v>
      </c>
      <c r="I11" s="8"/>
      <c r="K11" s="8"/>
      <c r="L11" s="15" t="s">
        <v>9</v>
      </c>
      <c r="M11" s="6">
        <f aca="true" t="shared" si="4" ref="M11:M25">C11/1000000</f>
        <v>1760.900065725005</v>
      </c>
      <c r="N11" s="6">
        <f aca="true" t="shared" si="5" ref="N11:N25">D11/1000000</f>
        <v>367.62667149600054</v>
      </c>
      <c r="O11" s="6">
        <f aca="true" t="shared" si="6" ref="O11:O25">E11/1000000</f>
        <v>1393.2733942290047</v>
      </c>
      <c r="P11" s="2">
        <f aca="true" t="shared" si="7" ref="P11:P25">M11/$M$9*100</f>
        <v>14.301921462874448</v>
      </c>
      <c r="Q11" s="2">
        <f aca="true" t="shared" si="8" ref="Q11:Q25">N11/$M$9*100</f>
        <v>2.9858410966831297</v>
      </c>
      <c r="R11" s="3">
        <f aca="true" t="shared" si="9" ref="R11:R25">O11/$M$9*100</f>
        <v>11.31608036619132</v>
      </c>
    </row>
    <row r="12" spans="1:18" ht="15">
      <c r="A12" s="8"/>
      <c r="B12" s="15">
        <v>2</v>
      </c>
      <c r="C12" s="6">
        <f t="shared" si="0"/>
        <v>1780273374.093894</v>
      </c>
      <c r="D12" s="6">
        <v>667529758.7128977</v>
      </c>
      <c r="E12" s="6">
        <v>1112743615.3809962</v>
      </c>
      <c r="F12" s="2">
        <f t="shared" si="1"/>
        <v>14.459270275655497</v>
      </c>
      <c r="G12" s="2">
        <f t="shared" si="2"/>
        <v>5.421635428988799</v>
      </c>
      <c r="H12" s="3">
        <f t="shared" si="3"/>
        <v>9.037634846666696</v>
      </c>
      <c r="I12" s="8"/>
      <c r="K12" s="8"/>
      <c r="L12" s="15">
        <v>2</v>
      </c>
      <c r="M12" s="6">
        <f t="shared" si="4"/>
        <v>1780.273374093894</v>
      </c>
      <c r="N12" s="6">
        <f t="shared" si="5"/>
        <v>667.5297587128977</v>
      </c>
      <c r="O12" s="6">
        <f t="shared" si="6"/>
        <v>1112.7436153809963</v>
      </c>
      <c r="P12" s="2">
        <f t="shared" si="7"/>
        <v>14.459270275655497</v>
      </c>
      <c r="Q12" s="2">
        <f t="shared" si="8"/>
        <v>5.421635428988799</v>
      </c>
      <c r="R12" s="3">
        <f t="shared" si="9"/>
        <v>9.037634846666696</v>
      </c>
    </row>
    <row r="13" spans="1:18" ht="15">
      <c r="A13" s="8"/>
      <c r="B13" s="15">
        <v>3</v>
      </c>
      <c r="C13" s="6">
        <f t="shared" si="0"/>
        <v>625504482.480999</v>
      </c>
      <c r="D13" s="6">
        <v>259590288.79600063</v>
      </c>
      <c r="E13" s="6">
        <v>365914193.68499833</v>
      </c>
      <c r="F13" s="2">
        <f t="shared" si="1"/>
        <v>5.080308733724719</v>
      </c>
      <c r="G13" s="2">
        <f t="shared" si="2"/>
        <v>2.108376275945401</v>
      </c>
      <c r="H13" s="3">
        <f t="shared" si="3"/>
        <v>2.971932457779318</v>
      </c>
      <c r="I13" s="8"/>
      <c r="K13" s="8"/>
      <c r="L13" s="15">
        <v>3</v>
      </c>
      <c r="M13" s="6">
        <f t="shared" si="4"/>
        <v>625.504482480999</v>
      </c>
      <c r="N13" s="6">
        <f t="shared" si="5"/>
        <v>259.5902887960006</v>
      </c>
      <c r="O13" s="6">
        <f t="shared" si="6"/>
        <v>365.91419368499834</v>
      </c>
      <c r="P13" s="2">
        <f t="shared" si="7"/>
        <v>5.080308733724718</v>
      </c>
      <c r="Q13" s="2">
        <f t="shared" si="8"/>
        <v>2.108376275945401</v>
      </c>
      <c r="R13" s="3">
        <f t="shared" si="9"/>
        <v>2.9719324577793174</v>
      </c>
    </row>
    <row r="14" spans="1:18" ht="15">
      <c r="A14" s="8"/>
      <c r="B14" s="15">
        <v>4</v>
      </c>
      <c r="C14" s="6">
        <f t="shared" si="0"/>
        <v>378294709.2240002</v>
      </c>
      <c r="D14" s="6">
        <v>181218508.18999988</v>
      </c>
      <c r="E14" s="6">
        <v>197076201.0340003</v>
      </c>
      <c r="F14" s="2">
        <f t="shared" si="1"/>
        <v>3.072486239538534</v>
      </c>
      <c r="G14" s="2">
        <f t="shared" si="2"/>
        <v>1.4718455193455586</v>
      </c>
      <c r="H14" s="3">
        <f t="shared" si="3"/>
        <v>1.6006407201929747</v>
      </c>
      <c r="I14" s="8"/>
      <c r="K14" s="8"/>
      <c r="L14" s="15">
        <v>4</v>
      </c>
      <c r="M14" s="6">
        <f t="shared" si="4"/>
        <v>378.2947092240002</v>
      </c>
      <c r="N14" s="6">
        <f t="shared" si="5"/>
        <v>181.21850818999988</v>
      </c>
      <c r="O14" s="6">
        <f t="shared" si="6"/>
        <v>197.07620103400032</v>
      </c>
      <c r="P14" s="2">
        <f t="shared" si="7"/>
        <v>3.0724862395385335</v>
      </c>
      <c r="Q14" s="2">
        <f t="shared" si="8"/>
        <v>1.4718455193455586</v>
      </c>
      <c r="R14" s="3">
        <f t="shared" si="9"/>
        <v>1.6006407201929747</v>
      </c>
    </row>
    <row r="15" spans="1:18" ht="15">
      <c r="A15" s="8"/>
      <c r="B15" s="15" t="s">
        <v>20</v>
      </c>
      <c r="C15" s="6">
        <f t="shared" si="0"/>
        <v>254152108.4910001</v>
      </c>
      <c r="D15" s="6">
        <v>142373619.91700026</v>
      </c>
      <c r="E15" s="6">
        <v>111778488.57399982</v>
      </c>
      <c r="F15" s="2">
        <f t="shared" si="1"/>
        <v>2.0642077117338675</v>
      </c>
      <c r="G15" s="2">
        <f t="shared" si="2"/>
        <v>1.1563497384502146</v>
      </c>
      <c r="H15" s="3">
        <f t="shared" si="3"/>
        <v>0.9078579732836531</v>
      </c>
      <c r="I15" s="8"/>
      <c r="K15" s="8"/>
      <c r="L15" s="15" t="s">
        <v>49</v>
      </c>
      <c r="M15" s="6">
        <f t="shared" si="4"/>
        <v>254.1521084910001</v>
      </c>
      <c r="N15" s="6">
        <f t="shared" si="5"/>
        <v>142.37361991700027</v>
      </c>
      <c r="O15" s="6">
        <f t="shared" si="6"/>
        <v>111.77848857399982</v>
      </c>
      <c r="P15" s="2">
        <f t="shared" si="7"/>
        <v>2.0642077117338675</v>
      </c>
      <c r="Q15" s="2">
        <f t="shared" si="8"/>
        <v>1.1563497384502146</v>
      </c>
      <c r="R15" s="3">
        <f t="shared" si="9"/>
        <v>0.9078579732836529</v>
      </c>
    </row>
    <row r="16" spans="1:18" ht="15">
      <c r="A16" s="8"/>
      <c r="B16" s="15" t="s">
        <v>21</v>
      </c>
      <c r="C16" s="6">
        <f t="shared" si="0"/>
        <v>195929177.88799968</v>
      </c>
      <c r="D16" s="6">
        <v>114865304.84799977</v>
      </c>
      <c r="E16" s="6">
        <v>81063873.03999992</v>
      </c>
      <c r="F16" s="2">
        <f t="shared" si="1"/>
        <v>1.5913246691180116</v>
      </c>
      <c r="G16" s="2">
        <f aca="true" t="shared" si="10" ref="G16:H19">D16/$C$9*100</f>
        <v>0.932928904212884</v>
      </c>
      <c r="H16" s="3">
        <f t="shared" si="10"/>
        <v>0.6583957649051276</v>
      </c>
      <c r="I16" s="8"/>
      <c r="K16" s="8"/>
      <c r="L16" s="15" t="s">
        <v>50</v>
      </c>
      <c r="M16" s="6">
        <f t="shared" si="4"/>
        <v>195.92917788799969</v>
      </c>
      <c r="N16" s="6">
        <f t="shared" si="5"/>
        <v>114.86530484799977</v>
      </c>
      <c r="O16" s="6">
        <f t="shared" si="6"/>
        <v>81.06387303999992</v>
      </c>
      <c r="P16" s="2">
        <f t="shared" si="7"/>
        <v>1.5913246691180116</v>
      </c>
      <c r="Q16" s="2">
        <f aca="true" t="shared" si="11" ref="Q16:R19">N16/$M$9*100</f>
        <v>0.932928904212884</v>
      </c>
      <c r="R16" s="3">
        <f t="shared" si="11"/>
        <v>0.6583957649051276</v>
      </c>
    </row>
    <row r="17" spans="1:18" ht="15">
      <c r="A17" s="8"/>
      <c r="B17" s="15" t="s">
        <v>22</v>
      </c>
      <c r="C17" s="6">
        <f t="shared" si="0"/>
        <v>142676545.0999996</v>
      </c>
      <c r="D17" s="6">
        <v>90182798.39599957</v>
      </c>
      <c r="E17" s="6">
        <v>52493746.704000026</v>
      </c>
      <c r="F17" s="2">
        <f t="shared" si="1"/>
        <v>1.1588100780576185</v>
      </c>
      <c r="G17" s="2">
        <f t="shared" si="10"/>
        <v>0.7324591128519204</v>
      </c>
      <c r="H17" s="3">
        <f t="shared" si="10"/>
        <v>0.42635096520569793</v>
      </c>
      <c r="I17" s="8"/>
      <c r="K17" s="8"/>
      <c r="L17" s="15" t="s">
        <v>51</v>
      </c>
      <c r="M17" s="6">
        <f t="shared" si="4"/>
        <v>142.6765450999996</v>
      </c>
      <c r="N17" s="6">
        <f t="shared" si="5"/>
        <v>90.18279839599957</v>
      </c>
      <c r="O17" s="6">
        <f t="shared" si="6"/>
        <v>52.493746704000024</v>
      </c>
      <c r="P17" s="2">
        <f t="shared" si="7"/>
        <v>1.1588100780576185</v>
      </c>
      <c r="Q17" s="2">
        <f t="shared" si="11"/>
        <v>0.7324591128519204</v>
      </c>
      <c r="R17" s="3">
        <f t="shared" si="11"/>
        <v>0.42635096520569793</v>
      </c>
    </row>
    <row r="18" spans="1:18" ht="15">
      <c r="A18" s="8"/>
      <c r="B18" s="15" t="s">
        <v>23</v>
      </c>
      <c r="C18" s="6">
        <f t="shared" si="0"/>
        <v>118375081.05600008</v>
      </c>
      <c r="D18" s="6">
        <v>67220138.61400008</v>
      </c>
      <c r="E18" s="6">
        <v>51154942.44200001</v>
      </c>
      <c r="F18" s="2">
        <f t="shared" si="1"/>
        <v>0.9614350895757761</v>
      </c>
      <c r="G18" s="2">
        <f t="shared" si="10"/>
        <v>0.5459578098119618</v>
      </c>
      <c r="H18" s="3">
        <f t="shared" si="10"/>
        <v>0.41547727976381443</v>
      </c>
      <c r="I18" s="8"/>
      <c r="K18" s="8"/>
      <c r="L18" s="15" t="s">
        <v>52</v>
      </c>
      <c r="M18" s="6">
        <f t="shared" si="4"/>
        <v>118.37508105600008</v>
      </c>
      <c r="N18" s="6">
        <f t="shared" si="5"/>
        <v>67.22013861400008</v>
      </c>
      <c r="O18" s="6">
        <f t="shared" si="6"/>
        <v>51.15494244200001</v>
      </c>
      <c r="P18" s="2">
        <f t="shared" si="7"/>
        <v>0.9614350895757761</v>
      </c>
      <c r="Q18" s="2">
        <f t="shared" si="11"/>
        <v>0.5459578098119617</v>
      </c>
      <c r="R18" s="3">
        <f t="shared" si="11"/>
        <v>0.4154772797638143</v>
      </c>
    </row>
    <row r="19" spans="1:18" ht="15">
      <c r="A19" s="8"/>
      <c r="B19" s="15" t="s">
        <v>24</v>
      </c>
      <c r="C19" s="6">
        <f t="shared" si="0"/>
        <v>73386557.05600001</v>
      </c>
      <c r="D19" s="6">
        <v>43032449.90600002</v>
      </c>
      <c r="E19" s="6">
        <v>30354107.14999999</v>
      </c>
      <c r="F19" s="2">
        <f t="shared" si="1"/>
        <v>0.5960410791475177</v>
      </c>
      <c r="G19" s="2">
        <f t="shared" si="10"/>
        <v>0.3495068975747337</v>
      </c>
      <c r="H19" s="3">
        <f t="shared" si="10"/>
        <v>0.24653418157278398</v>
      </c>
      <c r="I19" s="8"/>
      <c r="K19" s="8"/>
      <c r="L19" s="15" t="s">
        <v>53</v>
      </c>
      <c r="M19" s="6">
        <f t="shared" si="4"/>
        <v>73.38655705600002</v>
      </c>
      <c r="N19" s="6">
        <f t="shared" si="5"/>
        <v>43.03244990600002</v>
      </c>
      <c r="O19" s="6">
        <f t="shared" si="6"/>
        <v>30.35410714999999</v>
      </c>
      <c r="P19" s="2">
        <f t="shared" si="7"/>
        <v>0.5960410791475177</v>
      </c>
      <c r="Q19" s="2">
        <f t="shared" si="11"/>
        <v>0.3495068975747337</v>
      </c>
      <c r="R19" s="3">
        <f t="shared" si="11"/>
        <v>0.24653418157278398</v>
      </c>
    </row>
    <row r="20" spans="1:18" ht="15">
      <c r="A20" s="8"/>
      <c r="B20" s="15" t="s">
        <v>0</v>
      </c>
      <c r="C20" s="6">
        <f t="shared" si="0"/>
        <v>555630816.8507993</v>
      </c>
      <c r="D20" s="6">
        <v>382769869.53879946</v>
      </c>
      <c r="E20" s="6">
        <v>172860947.31199986</v>
      </c>
      <c r="F20" s="2">
        <f t="shared" si="1"/>
        <v>4.512799141546461</v>
      </c>
      <c r="G20" s="2">
        <f t="shared" si="2"/>
        <v>3.1088332149301663</v>
      </c>
      <c r="H20" s="3">
        <f t="shared" si="3"/>
        <v>1.4039659266162943</v>
      </c>
      <c r="I20" s="8"/>
      <c r="K20" s="8"/>
      <c r="L20" s="15" t="s">
        <v>0</v>
      </c>
      <c r="M20" s="6">
        <f t="shared" si="4"/>
        <v>555.6308168507993</v>
      </c>
      <c r="N20" s="6">
        <f t="shared" si="5"/>
        <v>382.76986953879947</v>
      </c>
      <c r="O20" s="6">
        <f t="shared" si="6"/>
        <v>172.86094731199987</v>
      </c>
      <c r="P20" s="2">
        <f t="shared" si="7"/>
        <v>4.512799141546461</v>
      </c>
      <c r="Q20" s="2">
        <f t="shared" si="8"/>
        <v>3.1088332149301663</v>
      </c>
      <c r="R20" s="3">
        <f t="shared" si="9"/>
        <v>1.4039659266162943</v>
      </c>
    </row>
    <row r="21" spans="1:18" ht="15">
      <c r="A21" s="8"/>
      <c r="B21" s="15" t="s">
        <v>1</v>
      </c>
      <c r="C21" s="6">
        <f t="shared" si="0"/>
        <v>769908593.5150005</v>
      </c>
      <c r="D21" s="6">
        <v>667275287.3330005</v>
      </c>
      <c r="E21" s="6">
        <v>102633306.18199995</v>
      </c>
      <c r="F21" s="2">
        <f t="shared" si="1"/>
        <v>6.253149995488301</v>
      </c>
      <c r="G21" s="2">
        <f t="shared" si="2"/>
        <v>5.419568628174445</v>
      </c>
      <c r="H21" s="3">
        <f t="shared" si="3"/>
        <v>0.8335813673138568</v>
      </c>
      <c r="I21" s="8"/>
      <c r="K21" s="8"/>
      <c r="L21" s="15" t="s">
        <v>1</v>
      </c>
      <c r="M21" s="6">
        <f t="shared" si="4"/>
        <v>769.9085935150005</v>
      </c>
      <c r="N21" s="6">
        <f t="shared" si="5"/>
        <v>667.2752873330005</v>
      </c>
      <c r="O21" s="6">
        <f t="shared" si="6"/>
        <v>102.63330618199996</v>
      </c>
      <c r="P21" s="2">
        <f t="shared" si="7"/>
        <v>6.253149995488301</v>
      </c>
      <c r="Q21" s="2">
        <f t="shared" si="8"/>
        <v>5.419568628174445</v>
      </c>
      <c r="R21" s="3">
        <f t="shared" si="9"/>
        <v>0.8335813673138568</v>
      </c>
    </row>
    <row r="22" spans="1:18" ht="15">
      <c r="A22" s="8"/>
      <c r="B22" s="15" t="s">
        <v>2</v>
      </c>
      <c r="C22" s="6">
        <f t="shared" si="0"/>
        <v>367252858.3980001</v>
      </c>
      <c r="D22" s="6">
        <v>270181785.66800016</v>
      </c>
      <c r="E22" s="6">
        <v>97071072.72999997</v>
      </c>
      <c r="F22" s="2">
        <f t="shared" si="1"/>
        <v>2.982805009812865</v>
      </c>
      <c r="G22" s="2">
        <f t="shared" si="2"/>
        <v>2.194399758700653</v>
      </c>
      <c r="H22" s="3">
        <f t="shared" si="3"/>
        <v>0.7884052511122122</v>
      </c>
      <c r="I22" s="8"/>
      <c r="K22" s="8"/>
      <c r="L22" s="15" t="s">
        <v>2</v>
      </c>
      <c r="M22" s="6">
        <f t="shared" si="4"/>
        <v>367.2528583980001</v>
      </c>
      <c r="N22" s="6">
        <f t="shared" si="5"/>
        <v>270.18178566800015</v>
      </c>
      <c r="O22" s="6">
        <f t="shared" si="6"/>
        <v>97.07107272999997</v>
      </c>
      <c r="P22" s="2">
        <f t="shared" si="7"/>
        <v>2.982805009812865</v>
      </c>
      <c r="Q22" s="2">
        <f t="shared" si="8"/>
        <v>2.194399758700653</v>
      </c>
      <c r="R22" s="3">
        <f t="shared" si="9"/>
        <v>0.7884052511122119</v>
      </c>
    </row>
    <row r="23" spans="1:18" ht="15">
      <c r="A23" s="8"/>
      <c r="B23" s="15" t="s">
        <v>3</v>
      </c>
      <c r="C23" s="6">
        <f t="shared" si="0"/>
        <v>1001094628.2300003</v>
      </c>
      <c r="D23" s="6">
        <v>921947122.7000003</v>
      </c>
      <c r="E23" s="6">
        <v>79147505.53000002</v>
      </c>
      <c r="F23" s="2">
        <f t="shared" si="1"/>
        <v>8.130828675934012</v>
      </c>
      <c r="G23" s="2">
        <f t="shared" si="2"/>
        <v>7.487997529462094</v>
      </c>
      <c r="H23" s="3">
        <f t="shared" si="3"/>
        <v>0.6428311464719183</v>
      </c>
      <c r="I23" s="8"/>
      <c r="K23" s="8"/>
      <c r="L23" s="15" t="s">
        <v>3</v>
      </c>
      <c r="M23" s="6">
        <f t="shared" si="4"/>
        <v>1001.0946282300002</v>
      </c>
      <c r="N23" s="6">
        <f t="shared" si="5"/>
        <v>921.9471227000003</v>
      </c>
      <c r="O23" s="6">
        <f t="shared" si="6"/>
        <v>79.14750553000002</v>
      </c>
      <c r="P23" s="2">
        <f t="shared" si="7"/>
        <v>8.130828675934012</v>
      </c>
      <c r="Q23" s="2">
        <f t="shared" si="8"/>
        <v>7.487997529462094</v>
      </c>
      <c r="R23" s="3">
        <f t="shared" si="9"/>
        <v>0.6428311464719183</v>
      </c>
    </row>
    <row r="24" spans="1:18" ht="15">
      <c r="A24" s="8"/>
      <c r="B24" s="15" t="s">
        <v>4</v>
      </c>
      <c r="C24" s="6">
        <f t="shared" si="0"/>
        <v>1239184876.49</v>
      </c>
      <c r="D24" s="6">
        <v>1175367304.52</v>
      </c>
      <c r="E24" s="6">
        <v>63817571.970000006</v>
      </c>
      <c r="F24" s="2">
        <f t="shared" si="1"/>
        <v>10.064582951926281</v>
      </c>
      <c r="G24" s="2">
        <f t="shared" si="2"/>
        <v>9.546260578026834</v>
      </c>
      <c r="H24" s="3">
        <f t="shared" si="3"/>
        <v>0.5183223738994476</v>
      </c>
      <c r="I24" s="8"/>
      <c r="K24" s="8"/>
      <c r="L24" s="15" t="s">
        <v>4</v>
      </c>
      <c r="M24" s="6">
        <f t="shared" si="4"/>
        <v>1239.18487649</v>
      </c>
      <c r="N24" s="6">
        <f t="shared" si="5"/>
        <v>1175.36730452</v>
      </c>
      <c r="O24" s="6">
        <f t="shared" si="6"/>
        <v>63.81757197</v>
      </c>
      <c r="P24" s="2">
        <f t="shared" si="7"/>
        <v>10.064582951926281</v>
      </c>
      <c r="Q24" s="2">
        <f t="shared" si="8"/>
        <v>9.546260578026834</v>
      </c>
      <c r="R24" s="3">
        <f t="shared" si="9"/>
        <v>0.5183223738994476</v>
      </c>
    </row>
    <row r="25" spans="1:18" ht="15">
      <c r="A25" s="8"/>
      <c r="B25" s="15" t="s">
        <v>18</v>
      </c>
      <c r="C25" s="6">
        <f t="shared" si="0"/>
        <v>3049768215.155999</v>
      </c>
      <c r="D25" s="6">
        <v>2152599016.0699997</v>
      </c>
      <c r="E25" s="6">
        <v>897169199.0859997</v>
      </c>
      <c r="F25" s="2">
        <f t="shared" si="1"/>
        <v>24.7700288858661</v>
      </c>
      <c r="G25" s="2">
        <f t="shared" si="2"/>
        <v>17.48327612005539</v>
      </c>
      <c r="H25" s="3">
        <f t="shared" si="3"/>
        <v>7.286752765810708</v>
      </c>
      <c r="I25" s="8"/>
      <c r="K25" s="8"/>
      <c r="L25" s="15" t="s">
        <v>54</v>
      </c>
      <c r="M25" s="6">
        <f t="shared" si="4"/>
        <v>3049.7682151559993</v>
      </c>
      <c r="N25" s="6">
        <f t="shared" si="5"/>
        <v>2152.59901607</v>
      </c>
      <c r="O25" s="6">
        <f t="shared" si="6"/>
        <v>897.1691990859997</v>
      </c>
      <c r="P25" s="2">
        <f t="shared" si="7"/>
        <v>24.7700288858661</v>
      </c>
      <c r="Q25" s="2">
        <f t="shared" si="8"/>
        <v>17.48327612005539</v>
      </c>
      <c r="R25" s="3">
        <f t="shared" si="9"/>
        <v>7.286752765810708</v>
      </c>
    </row>
    <row r="26" spans="1:18" ht="6.75" customHeight="1">
      <c r="A26" s="8"/>
      <c r="B26" s="15"/>
      <c r="C26" s="6"/>
      <c r="D26" s="6"/>
      <c r="E26" s="6"/>
      <c r="F26" s="2"/>
      <c r="G26" s="2"/>
      <c r="H26" s="3"/>
      <c r="I26" s="8"/>
      <c r="K26" s="8"/>
      <c r="L26" s="15"/>
      <c r="M26" s="6"/>
      <c r="N26" s="6"/>
      <c r="O26" s="6"/>
      <c r="P26" s="2"/>
      <c r="Q26" s="2"/>
      <c r="R26" s="3"/>
    </row>
    <row r="27" spans="1:18" ht="16.5" customHeight="1">
      <c r="A27" s="8"/>
      <c r="B27" s="16" t="s">
        <v>10</v>
      </c>
      <c r="C27" s="6">
        <f>SUM(C15:C25)</f>
        <v>7767359458.230799</v>
      </c>
      <c r="D27" s="6">
        <f>SUM(D15:D25)</f>
        <v>6027814697.510799</v>
      </c>
      <c r="E27" s="6">
        <f>SUM(E15:E25)</f>
        <v>1739544760.7199993</v>
      </c>
      <c r="F27" s="2">
        <f aca="true" t="shared" si="12" ref="F27:F36">C27/$C$9*100</f>
        <v>63.08601328820681</v>
      </c>
      <c r="G27" s="2">
        <f aca="true" t="shared" si="13" ref="G27:G36">D27/$C$9*100</f>
        <v>48.95753829225129</v>
      </c>
      <c r="H27" s="3">
        <f aca="true" t="shared" si="14" ref="H27:H32">E27/$C$9*100</f>
        <v>14.128474995955514</v>
      </c>
      <c r="I27" s="8"/>
      <c r="K27" s="8"/>
      <c r="L27" s="16" t="s">
        <v>10</v>
      </c>
      <c r="M27" s="6">
        <f>SUM(M15:M25)</f>
        <v>7767.359458230799</v>
      </c>
      <c r="N27" s="6">
        <f>SUM(N15:N25)</f>
        <v>6027.814697510799</v>
      </c>
      <c r="O27" s="6">
        <f>SUM(O15:O25)</f>
        <v>1739.5447607199994</v>
      </c>
      <c r="P27" s="2">
        <f aca="true" t="shared" si="15" ref="P27:R36">M27/$M$9*100</f>
        <v>63.08601328820681</v>
      </c>
      <c r="Q27" s="2">
        <f t="shared" si="15"/>
        <v>48.95753829225129</v>
      </c>
      <c r="R27" s="3">
        <f t="shared" si="15"/>
        <v>14.128474995955514</v>
      </c>
    </row>
    <row r="28" spans="1:18" ht="16.5" customHeight="1">
      <c r="A28" s="8"/>
      <c r="B28" s="15" t="s">
        <v>11</v>
      </c>
      <c r="C28" s="6">
        <f>SUM(C20:C25)</f>
        <v>6982839988.639799</v>
      </c>
      <c r="D28" s="6">
        <f>SUM(D20:D25)</f>
        <v>5570140385.8298</v>
      </c>
      <c r="E28" s="6">
        <f>SUM(E20:E25)</f>
        <v>1412699602.8099995</v>
      </c>
      <c r="F28" s="2">
        <f t="shared" si="12"/>
        <v>56.714194660574016</v>
      </c>
      <c r="G28" s="2">
        <f t="shared" si="13"/>
        <v>45.24033582934958</v>
      </c>
      <c r="H28" s="3">
        <f t="shared" si="14"/>
        <v>11.473858831224437</v>
      </c>
      <c r="I28" s="8"/>
      <c r="K28" s="8"/>
      <c r="L28" s="15" t="s">
        <v>11</v>
      </c>
      <c r="M28" s="6">
        <f>SUM(M20:M25)</f>
        <v>6982.8399886398</v>
      </c>
      <c r="N28" s="6">
        <f>SUM(N20:N25)</f>
        <v>5570.1403858298</v>
      </c>
      <c r="O28" s="6">
        <f>SUM(O20:O25)</f>
        <v>1412.6996028099995</v>
      </c>
      <c r="P28" s="2">
        <f t="shared" si="15"/>
        <v>56.71419466057402</v>
      </c>
      <c r="Q28" s="2">
        <f t="shared" si="15"/>
        <v>45.24033582934958</v>
      </c>
      <c r="R28" s="3">
        <f t="shared" si="15"/>
        <v>11.473858831224437</v>
      </c>
    </row>
    <row r="29" spans="1:18" ht="16.5" customHeight="1">
      <c r="A29" s="8"/>
      <c r="B29" s="15" t="s">
        <v>12</v>
      </c>
      <c r="C29" s="6">
        <f>SUM(C21:C25)</f>
        <v>6427209171.789</v>
      </c>
      <c r="D29" s="6">
        <f>SUM(D21:D25)</f>
        <v>5187370516.291</v>
      </c>
      <c r="E29" s="6">
        <f>SUM(E21:E25)</f>
        <v>1239838655.4979997</v>
      </c>
      <c r="F29" s="2">
        <f t="shared" si="12"/>
        <v>52.20139551902756</v>
      </c>
      <c r="G29" s="2">
        <f t="shared" si="13"/>
        <v>42.13150261441941</v>
      </c>
      <c r="H29" s="3">
        <f t="shared" si="14"/>
        <v>10.069892904608144</v>
      </c>
      <c r="I29" s="8"/>
      <c r="K29" s="8"/>
      <c r="L29" s="15" t="s">
        <v>12</v>
      </c>
      <c r="M29" s="6">
        <f>SUM(M21:M25)</f>
        <v>6427.209171789</v>
      </c>
      <c r="N29" s="6">
        <f>SUM(N21:N25)</f>
        <v>5187.370516291001</v>
      </c>
      <c r="O29" s="6">
        <f>SUM(O21:O25)</f>
        <v>1239.8386554979998</v>
      </c>
      <c r="P29" s="2">
        <f t="shared" si="15"/>
        <v>52.20139551902756</v>
      </c>
      <c r="Q29" s="2">
        <f t="shared" si="15"/>
        <v>42.13150261441942</v>
      </c>
      <c r="R29" s="3">
        <f t="shared" si="15"/>
        <v>10.069892904608144</v>
      </c>
    </row>
    <row r="30" spans="1:18" ht="16.5" customHeight="1">
      <c r="A30" s="8"/>
      <c r="B30" s="15" t="s">
        <v>13</v>
      </c>
      <c r="C30" s="6">
        <f>SUM(C22:C25)</f>
        <v>5657300578.273999</v>
      </c>
      <c r="D30" s="6">
        <f>SUM(D22:D25)</f>
        <v>4520095228.958</v>
      </c>
      <c r="E30" s="6">
        <f>SUM(E22:E25)</f>
        <v>1137205349.3159997</v>
      </c>
      <c r="F30" s="2">
        <f t="shared" si="12"/>
        <v>45.948245523539256</v>
      </c>
      <c r="G30" s="2">
        <f t="shared" si="13"/>
        <v>36.71193398624497</v>
      </c>
      <c r="H30" s="3">
        <f t="shared" si="14"/>
        <v>9.236311537294286</v>
      </c>
      <c r="I30" s="8"/>
      <c r="K30" s="8"/>
      <c r="L30" s="15" t="s">
        <v>13</v>
      </c>
      <c r="M30" s="6">
        <f>SUM(M22:M25)</f>
        <v>5657.300578274</v>
      </c>
      <c r="N30" s="6">
        <f>SUM(N22:N25)</f>
        <v>4520.095228958</v>
      </c>
      <c r="O30" s="6">
        <f>SUM(O22:O25)</f>
        <v>1137.2053493159997</v>
      </c>
      <c r="P30" s="2">
        <f t="shared" si="15"/>
        <v>45.94824552353926</v>
      </c>
      <c r="Q30" s="2">
        <f t="shared" si="15"/>
        <v>36.71193398624497</v>
      </c>
      <c r="R30" s="3">
        <f t="shared" si="15"/>
        <v>9.236311537294286</v>
      </c>
    </row>
    <row r="31" spans="1:18" ht="16.5" customHeight="1">
      <c r="A31" s="8"/>
      <c r="B31" s="15" t="s">
        <v>14</v>
      </c>
      <c r="C31" s="6">
        <f>SUM(C23:C25)</f>
        <v>5290047719.875999</v>
      </c>
      <c r="D31" s="6">
        <f>SUM(D23:D25)</f>
        <v>4249913443.29</v>
      </c>
      <c r="E31" s="6">
        <f>SUM(E23:E25)</f>
        <v>1040134276.5859997</v>
      </c>
      <c r="F31" s="2">
        <f t="shared" si="12"/>
        <v>42.96544051372639</v>
      </c>
      <c r="G31" s="2">
        <f t="shared" si="13"/>
        <v>34.517534227544324</v>
      </c>
      <c r="H31" s="3">
        <f t="shared" si="14"/>
        <v>8.447906286182075</v>
      </c>
      <c r="I31" s="8"/>
      <c r="K31" s="8"/>
      <c r="L31" s="15" t="s">
        <v>14</v>
      </c>
      <c r="M31" s="6">
        <f>SUM(M23:M25)</f>
        <v>5290.047719876</v>
      </c>
      <c r="N31" s="6">
        <f>SUM(N23:N25)</f>
        <v>4249.91344329</v>
      </c>
      <c r="O31" s="6">
        <f>SUM(O23:O25)</f>
        <v>1040.1342765859997</v>
      </c>
      <c r="P31" s="2">
        <f t="shared" si="15"/>
        <v>42.96544051372639</v>
      </c>
      <c r="Q31" s="2">
        <f t="shared" si="15"/>
        <v>34.51753422754432</v>
      </c>
      <c r="R31" s="3">
        <f t="shared" si="15"/>
        <v>8.447906286182073</v>
      </c>
    </row>
    <row r="32" spans="1:18" ht="16.5" customHeight="1">
      <c r="A32" s="8"/>
      <c r="B32" s="15" t="s">
        <v>15</v>
      </c>
      <c r="C32" s="28">
        <f>SUM(C24:C25)</f>
        <v>4288953091.645999</v>
      </c>
      <c r="D32" s="6">
        <f>SUM(D24:D25)</f>
        <v>3327966320.5899997</v>
      </c>
      <c r="E32" s="6">
        <f>SUM(E24:E25)</f>
        <v>960986771.0559998</v>
      </c>
      <c r="F32" s="2">
        <f t="shared" si="12"/>
        <v>34.83461183779238</v>
      </c>
      <c r="G32" s="2">
        <f t="shared" si="13"/>
        <v>27.029536698082225</v>
      </c>
      <c r="H32" s="3">
        <f t="shared" si="14"/>
        <v>7.805075139710156</v>
      </c>
      <c r="I32" s="8"/>
      <c r="K32" s="8"/>
      <c r="L32" s="15" t="s">
        <v>15</v>
      </c>
      <c r="M32" s="28">
        <f>SUM(M24:M25)</f>
        <v>4288.953091645999</v>
      </c>
      <c r="N32" s="6">
        <f>SUM(N24:N25)</f>
        <v>3327.9663205899997</v>
      </c>
      <c r="O32" s="6">
        <f>SUM(O24:O25)</f>
        <v>960.9867710559997</v>
      </c>
      <c r="P32" s="2">
        <f t="shared" si="15"/>
        <v>34.83461183779238</v>
      </c>
      <c r="Q32" s="2">
        <f t="shared" si="15"/>
        <v>27.029536698082225</v>
      </c>
      <c r="R32" s="3">
        <f t="shared" si="15"/>
        <v>7.805075139710156</v>
      </c>
    </row>
    <row r="33" spans="1:18" ht="16.5" customHeight="1">
      <c r="A33" s="8"/>
      <c r="B33" s="29" t="s">
        <v>25</v>
      </c>
      <c r="C33" s="6">
        <f>D33+E33</f>
        <v>5419793641.690889</v>
      </c>
      <c r="D33" s="6">
        <v>1996696635.1339025</v>
      </c>
      <c r="E33" s="6">
        <v>3423097006.5569873</v>
      </c>
      <c r="F33" s="2">
        <f t="shared" si="12"/>
        <v>44.01922886892235</v>
      </c>
      <c r="G33" s="2">
        <f t="shared" si="13"/>
        <v>16.217046621049054</v>
      </c>
      <c r="H33" s="3">
        <f>E33/$C$9*100</f>
        <v>27.802182247873297</v>
      </c>
      <c r="I33" s="8"/>
      <c r="K33" s="8"/>
      <c r="L33" s="29" t="s">
        <v>55</v>
      </c>
      <c r="M33" s="28">
        <f aca="true" t="shared" si="16" ref="M33:O36">C33/1000000</f>
        <v>5419.79364169089</v>
      </c>
      <c r="N33" s="6">
        <f t="shared" si="16"/>
        <v>1996.6966351339026</v>
      </c>
      <c r="O33" s="6">
        <f t="shared" si="16"/>
        <v>3423.0970065569873</v>
      </c>
      <c r="P33" s="2">
        <f t="shared" si="15"/>
        <v>44.01922886892235</v>
      </c>
      <c r="Q33" s="2">
        <f t="shared" si="15"/>
        <v>16.217046621049054</v>
      </c>
      <c r="R33" s="3">
        <f t="shared" si="15"/>
        <v>27.802182247873297</v>
      </c>
    </row>
    <row r="34" spans="1:18" ht="16.5" customHeight="1">
      <c r="A34" s="8"/>
      <c r="B34" s="15" t="s">
        <v>28</v>
      </c>
      <c r="C34" s="6">
        <f>D34+E34</f>
        <v>1241799911.7397997</v>
      </c>
      <c r="D34" s="6">
        <v>992425206.8637999</v>
      </c>
      <c r="E34" s="6">
        <v>249374704.87599975</v>
      </c>
      <c r="F34" s="2">
        <f t="shared" si="12"/>
        <v>10.085822106545704</v>
      </c>
      <c r="G34" s="2">
        <f t="shared" si="13"/>
        <v>8.060416171600943</v>
      </c>
      <c r="H34" s="3">
        <f>E34/$C$9*100</f>
        <v>2.0254059349447595</v>
      </c>
      <c r="I34" s="8"/>
      <c r="K34" s="8"/>
      <c r="L34" s="15" t="s">
        <v>56</v>
      </c>
      <c r="M34" s="28">
        <f t="shared" si="16"/>
        <v>1241.7999117397997</v>
      </c>
      <c r="N34" s="6">
        <f t="shared" si="16"/>
        <v>992.4252068638</v>
      </c>
      <c r="O34" s="6">
        <f t="shared" si="16"/>
        <v>249.37470487599975</v>
      </c>
      <c r="P34" s="2">
        <f t="shared" si="15"/>
        <v>10.085822106545702</v>
      </c>
      <c r="Q34" s="2">
        <f t="shared" si="15"/>
        <v>8.060416171600943</v>
      </c>
      <c r="R34" s="3">
        <f t="shared" si="15"/>
        <v>2.0254059349447595</v>
      </c>
    </row>
    <row r="35" spans="1:18" ht="16.5" customHeight="1">
      <c r="A35" s="8"/>
      <c r="B35" s="15" t="s">
        <v>26</v>
      </c>
      <c r="C35" s="6">
        <f>D35+E35</f>
        <v>361170749.6079999</v>
      </c>
      <c r="D35" s="6">
        <v>265127372.57799995</v>
      </c>
      <c r="E35" s="6">
        <v>96043377.02999997</v>
      </c>
      <c r="F35" s="2">
        <f t="shared" si="12"/>
        <v>2.933406498258249</v>
      </c>
      <c r="G35" s="2">
        <f t="shared" si="13"/>
        <v>2.153348128082226</v>
      </c>
      <c r="H35" s="3">
        <f>E35/$C$9*100</f>
        <v>0.7800583701760231</v>
      </c>
      <c r="I35" s="8"/>
      <c r="K35" s="8"/>
      <c r="L35" s="15" t="s">
        <v>57</v>
      </c>
      <c r="M35" s="28">
        <f t="shared" si="16"/>
        <v>361.17074960799994</v>
      </c>
      <c r="N35" s="6">
        <f t="shared" si="16"/>
        <v>265.12737257799995</v>
      </c>
      <c r="O35" s="6">
        <f t="shared" si="16"/>
        <v>96.04337702999997</v>
      </c>
      <c r="P35" s="2">
        <f t="shared" si="15"/>
        <v>2.933406498258249</v>
      </c>
      <c r="Q35" s="2">
        <f t="shared" si="15"/>
        <v>2.153348128082226</v>
      </c>
      <c r="R35" s="3">
        <f t="shared" si="15"/>
        <v>0.7800583701760231</v>
      </c>
    </row>
    <row r="36" spans="1:18" ht="16.5" customHeight="1">
      <c r="A36" s="8"/>
      <c r="B36" s="17" t="s">
        <v>27</v>
      </c>
      <c r="C36" s="18">
        <f>D36+E36</f>
        <v>5289567786.716002</v>
      </c>
      <c r="D36" s="7">
        <v>4249530710.1300025</v>
      </c>
      <c r="E36" s="7">
        <v>1040037076.5859996</v>
      </c>
      <c r="F36" s="4">
        <f t="shared" si="12"/>
        <v>42.96154252627366</v>
      </c>
      <c r="G36" s="4">
        <f t="shared" si="13"/>
        <v>34.514425692482014</v>
      </c>
      <c r="H36" s="5">
        <f>E36/$C$9*100</f>
        <v>8.447116833791647</v>
      </c>
      <c r="I36" s="8"/>
      <c r="K36" s="8"/>
      <c r="L36" s="17" t="s">
        <v>58</v>
      </c>
      <c r="M36" s="18">
        <f t="shared" si="16"/>
        <v>5289.567786716002</v>
      </c>
      <c r="N36" s="7">
        <f t="shared" si="16"/>
        <v>4249.530710130002</v>
      </c>
      <c r="O36" s="7">
        <f t="shared" si="16"/>
        <v>1040.0370765859996</v>
      </c>
      <c r="P36" s="4">
        <f t="shared" si="15"/>
        <v>42.961542526273654</v>
      </c>
      <c r="Q36" s="4">
        <f t="shared" si="15"/>
        <v>34.51442569248201</v>
      </c>
      <c r="R36" s="5">
        <f t="shared" si="15"/>
        <v>8.447116833791645</v>
      </c>
    </row>
    <row r="37" spans="1:18" ht="6.75" customHeight="1">
      <c r="A37" s="8"/>
      <c r="B37" s="19"/>
      <c r="C37" s="6"/>
      <c r="D37" s="6"/>
      <c r="E37" s="6"/>
      <c r="F37" s="2"/>
      <c r="G37" s="2"/>
      <c r="H37" s="2"/>
      <c r="I37" s="8"/>
      <c r="K37" s="8"/>
      <c r="L37" s="19"/>
      <c r="M37" s="6"/>
      <c r="N37" s="6"/>
      <c r="O37" s="6"/>
      <c r="P37" s="2"/>
      <c r="Q37" s="2"/>
      <c r="R37" s="2"/>
    </row>
    <row r="38" spans="1:18" ht="12" customHeight="1">
      <c r="A38" s="8"/>
      <c r="B38" s="19"/>
      <c r="C38" s="8"/>
      <c r="D38" s="8"/>
      <c r="E38" s="8"/>
      <c r="F38" s="8"/>
      <c r="G38" s="8"/>
      <c r="H38" s="8"/>
      <c r="I38" s="8"/>
      <c r="K38" s="8"/>
      <c r="L38" s="31"/>
      <c r="M38" s="8"/>
      <c r="N38" s="8"/>
      <c r="O38" s="8"/>
      <c r="P38" s="8"/>
      <c r="Q38" s="8"/>
      <c r="R38" s="8"/>
    </row>
    <row r="39" spans="1:18" ht="12" customHeight="1">
      <c r="A39" s="8"/>
      <c r="B39" s="19"/>
      <c r="C39" s="8"/>
      <c r="D39" s="8"/>
      <c r="E39" s="8"/>
      <c r="F39" s="8"/>
      <c r="G39" s="8"/>
      <c r="H39" s="8"/>
      <c r="I39" s="8"/>
      <c r="K39" s="8"/>
      <c r="L39" s="31"/>
      <c r="M39" s="8"/>
      <c r="N39" s="8"/>
      <c r="O39" s="8"/>
      <c r="P39" s="8"/>
      <c r="Q39" s="8"/>
      <c r="R39" s="8"/>
    </row>
    <row r="41" spans="3:6" ht="14.25">
      <c r="C41" s="36"/>
      <c r="D41" s="37"/>
      <c r="E41" s="37"/>
      <c r="F41" s="33"/>
    </row>
    <row r="42" spans="3:13" ht="14.25">
      <c r="C42" s="34"/>
      <c r="D42" s="41"/>
      <c r="E42" s="41"/>
      <c r="F42" s="33"/>
      <c r="M42" s="32"/>
    </row>
    <row r="43" spans="3:6" ht="14.25">
      <c r="C43" s="34"/>
      <c r="D43" s="41"/>
      <c r="E43" s="41"/>
      <c r="F43" s="33"/>
    </row>
    <row r="44" spans="3:6" ht="12.75">
      <c r="C44" s="33"/>
      <c r="D44" s="35"/>
      <c r="E44" s="35"/>
      <c r="F44" s="33"/>
    </row>
  </sheetData>
  <sheetProtection/>
  <mergeCells count="4">
    <mergeCell ref="L5:L7"/>
    <mergeCell ref="M5:R5"/>
    <mergeCell ref="B5:B7"/>
    <mergeCell ref="C5:H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MS,標準"V-1-3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C78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9.140625" style="1" customWidth="1"/>
    <col min="11" max="11" width="1.7109375" style="1" customWidth="1"/>
    <col min="12" max="12" width="18.421875" style="1" customWidth="1"/>
    <col min="13" max="18" width="10.7109375" style="1" customWidth="1"/>
    <col min="19" max="19" width="2.7109375" style="1" customWidth="1"/>
    <col min="20" max="20" width="9.140625" style="1" customWidth="1"/>
    <col min="21" max="21" width="2.7109375" style="1" customWidth="1"/>
    <col min="22" max="22" width="18.421875" style="1" customWidth="1"/>
    <col min="23" max="25" width="12.7109375" style="1" customWidth="1"/>
    <col min="26" max="26" width="11.7109375" style="1" customWidth="1"/>
    <col min="27" max="28" width="10.7109375" style="1" customWidth="1"/>
    <col min="29" max="29" width="2.7109375" style="1" customWidth="1"/>
    <col min="30" max="16384" width="9.140625" style="1" customWidth="1"/>
  </cols>
  <sheetData>
    <row r="1" spans="1:29" ht="15" customHeight="1">
      <c r="A1" s="8"/>
      <c r="B1" s="8"/>
      <c r="C1" s="8"/>
      <c r="D1" s="8"/>
      <c r="E1" s="8"/>
      <c r="F1" s="8"/>
      <c r="G1" s="8"/>
      <c r="H1" s="8"/>
      <c r="I1" s="8"/>
      <c r="K1" s="8"/>
      <c r="L1" s="8"/>
      <c r="M1" s="8"/>
      <c r="N1" s="8"/>
      <c r="O1" s="8"/>
      <c r="P1" s="8"/>
      <c r="Q1" s="8"/>
      <c r="R1" s="8"/>
      <c r="S1" s="8"/>
      <c r="U1" s="8"/>
      <c r="V1" s="8"/>
      <c r="W1" s="8"/>
      <c r="X1" s="8"/>
      <c r="Y1" s="8"/>
      <c r="Z1" s="8"/>
      <c r="AA1" s="8"/>
      <c r="AB1" s="8"/>
      <c r="AC1" s="8"/>
    </row>
    <row r="2" spans="1:29" ht="15" customHeight="1">
      <c r="A2" s="8"/>
      <c r="B2" s="9" t="s">
        <v>78</v>
      </c>
      <c r="C2" s="9"/>
      <c r="D2" s="9"/>
      <c r="E2" s="9"/>
      <c r="F2" s="9"/>
      <c r="G2" s="9"/>
      <c r="H2" s="9"/>
      <c r="I2" s="8"/>
      <c r="K2" s="8"/>
      <c r="L2" s="9" t="s">
        <v>79</v>
      </c>
      <c r="M2" s="9"/>
      <c r="N2" s="9"/>
      <c r="O2" s="9"/>
      <c r="P2" s="9"/>
      <c r="Q2" s="9"/>
      <c r="R2" s="9"/>
      <c r="S2" s="8"/>
      <c r="U2" s="8"/>
      <c r="V2" s="9" t="s">
        <v>80</v>
      </c>
      <c r="W2" s="9"/>
      <c r="X2" s="9"/>
      <c r="Y2" s="9"/>
      <c r="Z2" s="9"/>
      <c r="AA2" s="9"/>
      <c r="AB2" s="9"/>
      <c r="AC2" s="8"/>
    </row>
    <row r="3" spans="1:29" ht="15" customHeight="1">
      <c r="A3" s="8"/>
      <c r="B3" s="9" t="s">
        <v>29</v>
      </c>
      <c r="C3" s="9"/>
      <c r="D3" s="9"/>
      <c r="E3" s="9"/>
      <c r="F3" s="9"/>
      <c r="G3" s="9"/>
      <c r="H3" s="9"/>
      <c r="I3" s="8"/>
      <c r="K3" s="8"/>
      <c r="L3" s="9" t="s">
        <v>69</v>
      </c>
      <c r="M3" s="9"/>
      <c r="N3" s="9"/>
      <c r="O3" s="9"/>
      <c r="P3" s="9"/>
      <c r="Q3" s="9"/>
      <c r="R3" s="9"/>
      <c r="S3" s="8"/>
      <c r="U3" s="8"/>
      <c r="V3" s="9" t="s">
        <v>86</v>
      </c>
      <c r="W3" s="9"/>
      <c r="X3" s="9"/>
      <c r="Y3" s="9"/>
      <c r="Z3" s="9"/>
      <c r="AA3" s="9"/>
      <c r="AB3" s="9"/>
      <c r="AC3" s="8"/>
    </row>
    <row r="4" spans="1:29" ht="15" customHeight="1">
      <c r="A4" s="8"/>
      <c r="B4" s="9"/>
      <c r="C4" s="9"/>
      <c r="D4" s="9"/>
      <c r="E4" s="9"/>
      <c r="F4" s="9"/>
      <c r="G4" s="9"/>
      <c r="H4" s="9"/>
      <c r="I4" s="8"/>
      <c r="K4" s="8"/>
      <c r="L4" s="9"/>
      <c r="M4" s="9"/>
      <c r="N4" s="9"/>
      <c r="O4" s="9"/>
      <c r="P4" s="9"/>
      <c r="Q4" s="9"/>
      <c r="R4" s="9"/>
      <c r="S4" s="8"/>
      <c r="U4" s="8"/>
      <c r="V4" s="9"/>
      <c r="W4" s="9"/>
      <c r="X4" s="9"/>
      <c r="Y4" s="9"/>
      <c r="Z4" s="9"/>
      <c r="AA4" s="9"/>
      <c r="AB4" s="9"/>
      <c r="AC4" s="8"/>
    </row>
    <row r="5" spans="1:29" ht="15" customHeight="1">
      <c r="A5" s="8"/>
      <c r="B5" s="52" t="s">
        <v>5</v>
      </c>
      <c r="C5" s="55" t="s">
        <v>44</v>
      </c>
      <c r="D5" s="56"/>
      <c r="E5" s="56"/>
      <c r="F5" s="56"/>
      <c r="G5" s="56"/>
      <c r="H5" s="57"/>
      <c r="I5" s="8"/>
      <c r="K5" s="8"/>
      <c r="L5" s="52" t="s">
        <v>43</v>
      </c>
      <c r="M5" s="55" t="s">
        <v>16</v>
      </c>
      <c r="N5" s="56"/>
      <c r="O5" s="56"/>
      <c r="P5" s="56"/>
      <c r="Q5" s="56"/>
      <c r="R5" s="57"/>
      <c r="S5" s="8"/>
      <c r="U5" s="8"/>
      <c r="V5" s="52" t="s">
        <v>5</v>
      </c>
      <c r="W5" s="55" t="s">
        <v>16</v>
      </c>
      <c r="X5" s="56"/>
      <c r="Y5" s="56"/>
      <c r="Z5" s="56"/>
      <c r="AA5" s="56"/>
      <c r="AB5" s="57"/>
      <c r="AC5" s="8"/>
    </row>
    <row r="6" spans="1:29" ht="29.25" customHeight="1">
      <c r="A6" s="8"/>
      <c r="B6" s="53"/>
      <c r="C6" s="10" t="s">
        <v>45</v>
      </c>
      <c r="D6" s="11" t="s">
        <v>6</v>
      </c>
      <c r="E6" s="12" t="s">
        <v>7</v>
      </c>
      <c r="F6" s="13" t="s">
        <v>45</v>
      </c>
      <c r="G6" s="11" t="s">
        <v>6</v>
      </c>
      <c r="H6" s="12" t="s">
        <v>7</v>
      </c>
      <c r="I6" s="8"/>
      <c r="K6" s="8"/>
      <c r="L6" s="53"/>
      <c r="M6" s="10" t="s">
        <v>45</v>
      </c>
      <c r="N6" s="11" t="s">
        <v>6</v>
      </c>
      <c r="O6" s="12" t="s">
        <v>7</v>
      </c>
      <c r="P6" s="13" t="s">
        <v>45</v>
      </c>
      <c r="Q6" s="11" t="s">
        <v>6</v>
      </c>
      <c r="R6" s="12" t="s">
        <v>7</v>
      </c>
      <c r="S6" s="8"/>
      <c r="U6" s="8"/>
      <c r="V6" s="53"/>
      <c r="W6" s="10" t="s">
        <v>17</v>
      </c>
      <c r="X6" s="11" t="s">
        <v>6</v>
      </c>
      <c r="Y6" s="12" t="s">
        <v>7</v>
      </c>
      <c r="Z6" s="13" t="s">
        <v>17</v>
      </c>
      <c r="AA6" s="11" t="s">
        <v>6</v>
      </c>
      <c r="AB6" s="12" t="s">
        <v>7</v>
      </c>
      <c r="AC6" s="8"/>
    </row>
    <row r="7" spans="1:29" ht="15" customHeight="1">
      <c r="A7" s="8"/>
      <c r="B7" s="54"/>
      <c r="C7" s="20"/>
      <c r="D7" s="20" t="s">
        <v>46</v>
      </c>
      <c r="E7" s="21"/>
      <c r="F7" s="14"/>
      <c r="G7" s="20" t="s">
        <v>8</v>
      </c>
      <c r="H7" s="21"/>
      <c r="I7" s="8"/>
      <c r="K7" s="8"/>
      <c r="L7" s="54"/>
      <c r="M7" s="22"/>
      <c r="N7" s="23" t="s">
        <v>62</v>
      </c>
      <c r="O7" s="24"/>
      <c r="P7" s="14"/>
      <c r="Q7" s="20" t="s">
        <v>8</v>
      </c>
      <c r="R7" s="21"/>
      <c r="S7" s="8"/>
      <c r="U7" s="8"/>
      <c r="V7" s="54"/>
      <c r="W7" s="20"/>
      <c r="X7" s="20" t="s">
        <v>42</v>
      </c>
      <c r="Y7" s="21"/>
      <c r="Z7" s="14"/>
      <c r="AA7" s="20" t="s">
        <v>30</v>
      </c>
      <c r="AB7" s="21"/>
      <c r="AC7" s="8"/>
    </row>
    <row r="8" spans="1:29" ht="6.75" customHeight="1">
      <c r="A8" s="8"/>
      <c r="B8" s="15"/>
      <c r="C8" s="6"/>
      <c r="D8" s="6"/>
      <c r="E8" s="6"/>
      <c r="F8" s="2"/>
      <c r="G8" s="2"/>
      <c r="H8" s="3"/>
      <c r="I8" s="8"/>
      <c r="K8" s="8"/>
      <c r="L8" s="15"/>
      <c r="M8" s="6"/>
      <c r="N8" s="6"/>
      <c r="O8" s="6"/>
      <c r="P8" s="2"/>
      <c r="Q8" s="2"/>
      <c r="R8" s="3"/>
      <c r="S8" s="8"/>
      <c r="U8" s="8"/>
      <c r="V8" s="15"/>
      <c r="W8" s="6"/>
      <c r="X8" s="6"/>
      <c r="Y8" s="6"/>
      <c r="Z8" s="25"/>
      <c r="AA8" s="25"/>
      <c r="AB8" s="26"/>
      <c r="AC8" s="8"/>
    </row>
    <row r="9" spans="1:29" ht="15">
      <c r="A9" s="8"/>
      <c r="B9" s="15" t="s">
        <v>31</v>
      </c>
      <c r="C9" s="6">
        <f>SUM(C11:C25)</f>
        <v>12312332089.754696</v>
      </c>
      <c r="D9" s="6">
        <f>SUM(D11:D25)</f>
        <v>7503779924.705698</v>
      </c>
      <c r="E9" s="6">
        <f>SUM(E11:E25)</f>
        <v>4808552165.048999</v>
      </c>
      <c r="F9" s="2">
        <f>C9/$C$9*100</f>
        <v>100</v>
      </c>
      <c r="G9" s="2">
        <f>D9/$C$9*100</f>
        <v>60.945236613214185</v>
      </c>
      <c r="H9" s="3">
        <f>E9/$C$9*100</f>
        <v>39.05476338678582</v>
      </c>
      <c r="I9" s="8"/>
      <c r="K9" s="8"/>
      <c r="L9" s="15" t="s">
        <v>48</v>
      </c>
      <c r="M9" s="6">
        <f>SUM(M11:M25)</f>
        <v>454490</v>
      </c>
      <c r="N9" s="6">
        <f>SUM(N11:N25)</f>
        <v>159772</v>
      </c>
      <c r="O9" s="6">
        <f>SUM(O11:O25)</f>
        <v>294718</v>
      </c>
      <c r="P9" s="2"/>
      <c r="Q9" s="2"/>
      <c r="R9" s="3"/>
      <c r="S9" s="8"/>
      <c r="U9" s="8"/>
      <c r="V9" s="15" t="s">
        <v>31</v>
      </c>
      <c r="W9" s="6">
        <f>C9/M9</f>
        <v>27090.435630607266</v>
      </c>
      <c r="X9" s="6">
        <f>D9/N9</f>
        <v>46965.55043878588</v>
      </c>
      <c r="Y9" s="6">
        <f>E9/O9</f>
        <v>16315.773604085936</v>
      </c>
      <c r="Z9" s="2">
        <f>W9/$W$9</f>
        <v>1</v>
      </c>
      <c r="AA9" s="2">
        <f>X9/$W$9</f>
        <v>1.7336579994204062</v>
      </c>
      <c r="AB9" s="3">
        <f>Y9/$W$9</f>
        <v>0.6022706251962991</v>
      </c>
      <c r="AC9" s="8"/>
    </row>
    <row r="10" spans="1:29" ht="6.75" customHeight="1">
      <c r="A10" s="8"/>
      <c r="B10" s="15"/>
      <c r="C10" s="6"/>
      <c r="D10" s="6"/>
      <c r="E10" s="6"/>
      <c r="F10" s="2"/>
      <c r="G10" s="2"/>
      <c r="H10" s="3"/>
      <c r="I10" s="8"/>
      <c r="K10" s="8"/>
      <c r="L10" s="15"/>
      <c r="M10" s="6"/>
      <c r="N10" s="6"/>
      <c r="O10" s="6"/>
      <c r="P10" s="2"/>
      <c r="Q10" s="2"/>
      <c r="R10" s="3"/>
      <c r="S10" s="8"/>
      <c r="U10" s="8"/>
      <c r="V10" s="15"/>
      <c r="W10" s="6"/>
      <c r="X10" s="6"/>
      <c r="Y10" s="6"/>
      <c r="Z10" s="2"/>
      <c r="AA10" s="2"/>
      <c r="AB10" s="3"/>
      <c r="AC10" s="8"/>
    </row>
    <row r="11" spans="1:29" ht="15">
      <c r="A11" s="8"/>
      <c r="B11" s="15" t="s">
        <v>9</v>
      </c>
      <c r="C11" s="6">
        <f aca="true" t="shared" si="0" ref="C11:C25">D11+E11</f>
        <v>1760900065.7250051</v>
      </c>
      <c r="D11" s="6">
        <v>367626671.4960005</v>
      </c>
      <c r="E11" s="6">
        <v>1393273394.2290046</v>
      </c>
      <c r="F11" s="2">
        <f aca="true" t="shared" si="1" ref="F11:H25">C11/$C$9*100</f>
        <v>14.30192146287445</v>
      </c>
      <c r="G11" s="2">
        <f t="shared" si="1"/>
        <v>2.9858410966831297</v>
      </c>
      <c r="H11" s="3">
        <f t="shared" si="1"/>
        <v>11.31608036619132</v>
      </c>
      <c r="I11" s="8"/>
      <c r="K11" s="8"/>
      <c r="L11" s="15" t="s">
        <v>9</v>
      </c>
      <c r="M11" s="6">
        <f aca="true" t="shared" si="2" ref="M11:M25">N11+O11</f>
        <v>193421</v>
      </c>
      <c r="N11" s="6">
        <v>47415</v>
      </c>
      <c r="O11" s="6">
        <v>146006</v>
      </c>
      <c r="P11" s="2"/>
      <c r="Q11" s="2"/>
      <c r="R11" s="3"/>
      <c r="S11" s="8"/>
      <c r="U11" s="8"/>
      <c r="V11" s="15" t="s">
        <v>9</v>
      </c>
      <c r="W11" s="6">
        <f>C11/M11</f>
        <v>9103.975606190668</v>
      </c>
      <c r="X11" s="6">
        <f>D11/N11</f>
        <v>7753.383349066762</v>
      </c>
      <c r="Y11" s="6">
        <f>E11/O11</f>
        <v>9542.576292953745</v>
      </c>
      <c r="Z11" s="2">
        <f aca="true" t="shared" si="3" ref="Z11:Z25">W11/$W$9</f>
        <v>0.33605866403657353</v>
      </c>
      <c r="AA11" s="2">
        <f aca="true" t="shared" si="4" ref="AA11:AA25">X11/$W$9</f>
        <v>0.2862037161302363</v>
      </c>
      <c r="AB11" s="3">
        <f aca="true" t="shared" si="5" ref="AB11:AB25">Y11/$W$9</f>
        <v>0.3522489052251478</v>
      </c>
      <c r="AC11" s="8"/>
    </row>
    <row r="12" spans="1:29" ht="15">
      <c r="A12" s="8"/>
      <c r="B12" s="15">
        <v>2</v>
      </c>
      <c r="C12" s="6">
        <f t="shared" si="0"/>
        <v>1780273374.093894</v>
      </c>
      <c r="D12" s="6">
        <v>667529758.7128977</v>
      </c>
      <c r="E12" s="6">
        <v>1112743615.3809962</v>
      </c>
      <c r="F12" s="2">
        <f t="shared" si="1"/>
        <v>14.459270275655497</v>
      </c>
      <c r="G12" s="2">
        <f t="shared" si="1"/>
        <v>5.421635428988799</v>
      </c>
      <c r="H12" s="3">
        <f t="shared" si="1"/>
        <v>9.037634846666696</v>
      </c>
      <c r="I12" s="8"/>
      <c r="K12" s="8"/>
      <c r="L12" s="15">
        <v>2</v>
      </c>
      <c r="M12" s="6">
        <f t="shared" si="2"/>
        <v>163101</v>
      </c>
      <c r="N12" s="6">
        <v>62510</v>
      </c>
      <c r="O12" s="6">
        <v>100591</v>
      </c>
      <c r="P12" s="2"/>
      <c r="Q12" s="2"/>
      <c r="R12" s="3"/>
      <c r="S12" s="8"/>
      <c r="U12" s="8"/>
      <c r="V12" s="15">
        <v>2</v>
      </c>
      <c r="W12" s="6">
        <f>C12/M12</f>
        <v>10915.159159624367</v>
      </c>
      <c r="X12" s="6">
        <f aca="true" t="shared" si="6" ref="W12:X25">D12/N12</f>
        <v>10678.767536600506</v>
      </c>
      <c r="Y12" s="6">
        <f aca="true" t="shared" si="7" ref="Y12:Y25">E12/O12</f>
        <v>11062.059382857276</v>
      </c>
      <c r="Z12" s="2">
        <f t="shared" si="3"/>
        <v>0.40291560122762377</v>
      </c>
      <c r="AA12" s="2">
        <f t="shared" si="4"/>
        <v>0.3941895834460277</v>
      </c>
      <c r="AB12" s="3">
        <f t="shared" si="5"/>
        <v>0.40833818745827627</v>
      </c>
      <c r="AC12" s="8"/>
    </row>
    <row r="13" spans="1:29" ht="15">
      <c r="A13" s="8"/>
      <c r="B13" s="15">
        <v>3</v>
      </c>
      <c r="C13" s="6">
        <f t="shared" si="0"/>
        <v>625504482.480999</v>
      </c>
      <c r="D13" s="6">
        <v>259590288.79600063</v>
      </c>
      <c r="E13" s="6">
        <v>365914193.68499833</v>
      </c>
      <c r="F13" s="2">
        <f t="shared" si="1"/>
        <v>5.080308733724719</v>
      </c>
      <c r="G13" s="2">
        <f t="shared" si="1"/>
        <v>2.108376275945401</v>
      </c>
      <c r="H13" s="3">
        <f t="shared" si="1"/>
        <v>2.971932457779318</v>
      </c>
      <c r="I13" s="8"/>
      <c r="K13" s="8"/>
      <c r="L13" s="15">
        <v>3</v>
      </c>
      <c r="M13" s="6">
        <f t="shared" si="2"/>
        <v>43474</v>
      </c>
      <c r="N13" s="6">
        <v>18280</v>
      </c>
      <c r="O13" s="6">
        <v>25194</v>
      </c>
      <c r="P13" s="2"/>
      <c r="Q13" s="2"/>
      <c r="R13" s="3"/>
      <c r="S13" s="8"/>
      <c r="U13" s="8"/>
      <c r="V13" s="15">
        <v>3</v>
      </c>
      <c r="W13" s="6">
        <f t="shared" si="6"/>
        <v>14388.013122348966</v>
      </c>
      <c r="X13" s="6">
        <f t="shared" si="6"/>
        <v>14200.78166280091</v>
      </c>
      <c r="Y13" s="6">
        <f t="shared" si="7"/>
        <v>14523.862573827035</v>
      </c>
      <c r="Z13" s="2">
        <f t="shared" si="3"/>
        <v>0.5311104375927099</v>
      </c>
      <c r="AA13" s="2">
        <f t="shared" si="4"/>
        <v>0.5241990884323989</v>
      </c>
      <c r="AB13" s="3">
        <f t="shared" si="5"/>
        <v>0.5361251023005962</v>
      </c>
      <c r="AC13" s="8"/>
    </row>
    <row r="14" spans="1:29" ht="15">
      <c r="A14" s="8"/>
      <c r="B14" s="15">
        <v>4</v>
      </c>
      <c r="C14" s="6">
        <f t="shared" si="0"/>
        <v>378294709.2240002</v>
      </c>
      <c r="D14" s="6">
        <v>181218508.18999988</v>
      </c>
      <c r="E14" s="6">
        <v>197076201.0340003</v>
      </c>
      <c r="F14" s="2">
        <f t="shared" si="1"/>
        <v>3.072486239538534</v>
      </c>
      <c r="G14" s="2">
        <f t="shared" si="1"/>
        <v>1.4718455193455586</v>
      </c>
      <c r="H14" s="3">
        <f t="shared" si="1"/>
        <v>1.6006407201929747</v>
      </c>
      <c r="I14" s="8"/>
      <c r="K14" s="8"/>
      <c r="L14" s="15">
        <v>4</v>
      </c>
      <c r="M14" s="6">
        <f t="shared" si="2"/>
        <v>19606</v>
      </c>
      <c r="N14" s="6">
        <v>9524</v>
      </c>
      <c r="O14" s="6">
        <v>10082</v>
      </c>
      <c r="P14" s="2"/>
      <c r="Q14" s="2"/>
      <c r="R14" s="3"/>
      <c r="S14" s="8"/>
      <c r="U14" s="8"/>
      <c r="V14" s="15">
        <v>4</v>
      </c>
      <c r="W14" s="6">
        <f t="shared" si="6"/>
        <v>19294.843885749273</v>
      </c>
      <c r="X14" s="6">
        <f t="shared" si="6"/>
        <v>19027.562808693812</v>
      </c>
      <c r="Y14" s="6">
        <f t="shared" si="7"/>
        <v>19547.331981154563</v>
      </c>
      <c r="Z14" s="2">
        <f t="shared" si="3"/>
        <v>0.7122382286075019</v>
      </c>
      <c r="AA14" s="2">
        <f t="shared" si="4"/>
        <v>0.702371976152208</v>
      </c>
      <c r="AB14" s="3">
        <f t="shared" si="5"/>
        <v>0.7215584218612429</v>
      </c>
      <c r="AC14" s="8"/>
    </row>
    <row r="15" spans="1:29" ht="15">
      <c r="A15" s="8"/>
      <c r="B15" s="15" t="s">
        <v>32</v>
      </c>
      <c r="C15" s="6">
        <f t="shared" si="0"/>
        <v>254152108.4910001</v>
      </c>
      <c r="D15" s="6">
        <v>142373619.91700026</v>
      </c>
      <c r="E15" s="6">
        <v>111778488.57399982</v>
      </c>
      <c r="F15" s="2">
        <f t="shared" si="1"/>
        <v>2.0642077117338675</v>
      </c>
      <c r="G15" s="2">
        <f t="shared" si="1"/>
        <v>1.1563497384502146</v>
      </c>
      <c r="H15" s="3">
        <f t="shared" si="1"/>
        <v>0.9078579732836531</v>
      </c>
      <c r="I15" s="8"/>
      <c r="K15" s="8"/>
      <c r="L15" s="15" t="s">
        <v>49</v>
      </c>
      <c r="M15" s="6">
        <f t="shared" si="2"/>
        <v>9986</v>
      </c>
      <c r="N15" s="6">
        <v>5303</v>
      </c>
      <c r="O15" s="6">
        <v>4683</v>
      </c>
      <c r="P15" s="2"/>
      <c r="Q15" s="2"/>
      <c r="R15" s="3"/>
      <c r="S15" s="8"/>
      <c r="U15" s="8"/>
      <c r="V15" s="15" t="s">
        <v>32</v>
      </c>
      <c r="W15" s="6">
        <f t="shared" si="6"/>
        <v>25450.842027939125</v>
      </c>
      <c r="X15" s="6">
        <f t="shared" si="6"/>
        <v>26847.75031435042</v>
      </c>
      <c r="Y15" s="6">
        <f t="shared" si="7"/>
        <v>23868.99179457609</v>
      </c>
      <c r="Z15" s="2">
        <f t="shared" si="3"/>
        <v>0.939477030748974</v>
      </c>
      <c r="AA15" s="2">
        <f t="shared" si="4"/>
        <v>0.9910416606227381</v>
      </c>
      <c r="AB15" s="3">
        <f t="shared" si="5"/>
        <v>0.8810855654018523</v>
      </c>
      <c r="AC15" s="8"/>
    </row>
    <row r="16" spans="1:29" ht="15">
      <c r="A16" s="8"/>
      <c r="B16" s="15" t="s">
        <v>33</v>
      </c>
      <c r="C16" s="6">
        <f t="shared" si="0"/>
        <v>195929177.88799968</v>
      </c>
      <c r="D16" s="6">
        <v>114865304.84799977</v>
      </c>
      <c r="E16" s="6">
        <v>81063873.03999992</v>
      </c>
      <c r="F16" s="2">
        <f t="shared" si="1"/>
        <v>1.5913246691180116</v>
      </c>
      <c r="G16" s="2">
        <f>D16/$C$9*100</f>
        <v>0.932928904212884</v>
      </c>
      <c r="H16" s="3">
        <f t="shared" si="1"/>
        <v>0.6583957649051276</v>
      </c>
      <c r="I16" s="8"/>
      <c r="K16" s="8"/>
      <c r="L16" s="15" t="s">
        <v>50</v>
      </c>
      <c r="M16" s="6">
        <f t="shared" si="2"/>
        <v>6024</v>
      </c>
      <c r="N16" s="6">
        <v>3429</v>
      </c>
      <c r="O16" s="6">
        <v>2595</v>
      </c>
      <c r="P16" s="2"/>
      <c r="Q16" s="2"/>
      <c r="R16" s="3"/>
      <c r="S16" s="8"/>
      <c r="U16" s="8"/>
      <c r="V16" s="15" t="s">
        <v>33</v>
      </c>
      <c r="W16" s="6">
        <f t="shared" si="6"/>
        <v>32524.76392563076</v>
      </c>
      <c r="X16" s="6">
        <f>D16/N16</f>
        <v>33498.193306503286</v>
      </c>
      <c r="Y16" s="6">
        <f t="shared" si="7"/>
        <v>31238.48672061654</v>
      </c>
      <c r="Z16" s="2">
        <f aca="true" t="shared" si="8" ref="Z16:AB19">W16/$W$9</f>
        <v>1.2005995167122263</v>
      </c>
      <c r="AA16" s="2">
        <f t="shared" si="8"/>
        <v>1.236532101708118</v>
      </c>
      <c r="AB16" s="3">
        <f t="shared" si="8"/>
        <v>1.1531186558448225</v>
      </c>
      <c r="AC16" s="8"/>
    </row>
    <row r="17" spans="1:29" ht="15">
      <c r="A17" s="8"/>
      <c r="B17" s="15" t="s">
        <v>34</v>
      </c>
      <c r="C17" s="6">
        <f t="shared" si="0"/>
        <v>142676545.0999996</v>
      </c>
      <c r="D17" s="6">
        <v>90182798.39599957</v>
      </c>
      <c r="E17" s="6">
        <v>52493746.704000026</v>
      </c>
      <c r="F17" s="2">
        <f t="shared" si="1"/>
        <v>1.1588100780576185</v>
      </c>
      <c r="G17" s="2">
        <f>D17/$C$9*100</f>
        <v>0.7324591128519204</v>
      </c>
      <c r="H17" s="3">
        <f t="shared" si="1"/>
        <v>0.42635096520569793</v>
      </c>
      <c r="I17" s="8"/>
      <c r="K17" s="8"/>
      <c r="L17" s="15" t="s">
        <v>51</v>
      </c>
      <c r="M17" s="6">
        <f t="shared" si="2"/>
        <v>3741</v>
      </c>
      <c r="N17" s="6">
        <v>2343</v>
      </c>
      <c r="O17" s="6">
        <v>1398</v>
      </c>
      <c r="P17" s="2"/>
      <c r="Q17" s="2"/>
      <c r="R17" s="3"/>
      <c r="S17" s="8"/>
      <c r="U17" s="8"/>
      <c r="V17" s="15" t="s">
        <v>34</v>
      </c>
      <c r="W17" s="6">
        <f t="shared" si="6"/>
        <v>38138.61136059867</v>
      </c>
      <c r="X17" s="6">
        <f>D17/N17</f>
        <v>38490.31088177532</v>
      </c>
      <c r="Y17" s="6">
        <f t="shared" si="7"/>
        <v>37549.17503862663</v>
      </c>
      <c r="Z17" s="2">
        <f t="shared" si="8"/>
        <v>1.4078256946709624</v>
      </c>
      <c r="AA17" s="2">
        <f t="shared" si="8"/>
        <v>1.4208081186515977</v>
      </c>
      <c r="AB17" s="3">
        <f t="shared" si="8"/>
        <v>1.3860675978278802</v>
      </c>
      <c r="AC17" s="8"/>
    </row>
    <row r="18" spans="1:29" ht="15">
      <c r="A18" s="8"/>
      <c r="B18" s="15" t="s">
        <v>35</v>
      </c>
      <c r="C18" s="6">
        <f t="shared" si="0"/>
        <v>118375081.05600008</v>
      </c>
      <c r="D18" s="6">
        <v>67220138.61400008</v>
      </c>
      <c r="E18" s="6">
        <v>51154942.44200001</v>
      </c>
      <c r="F18" s="2">
        <f t="shared" si="1"/>
        <v>0.9614350895757761</v>
      </c>
      <c r="G18" s="2">
        <f>D18/$C$9*100</f>
        <v>0.5459578098119618</v>
      </c>
      <c r="H18" s="3">
        <f t="shared" si="1"/>
        <v>0.41547727976381443</v>
      </c>
      <c r="I18" s="8"/>
      <c r="K18" s="8"/>
      <c r="L18" s="15" t="s">
        <v>52</v>
      </c>
      <c r="M18" s="6">
        <f t="shared" si="2"/>
        <v>2540</v>
      </c>
      <c r="N18" s="6">
        <v>1648</v>
      </c>
      <c r="O18" s="6">
        <v>892</v>
      </c>
      <c r="P18" s="2"/>
      <c r="Q18" s="2"/>
      <c r="R18" s="3"/>
      <c r="S18" s="8"/>
      <c r="U18" s="8"/>
      <c r="V18" s="15" t="s">
        <v>35</v>
      </c>
      <c r="W18" s="6">
        <f t="shared" si="6"/>
        <v>46604.36262047247</v>
      </c>
      <c r="X18" s="6">
        <f>D18/N18</f>
        <v>40788.919061893255</v>
      </c>
      <c r="Y18" s="6">
        <f t="shared" si="7"/>
        <v>57348.59018161436</v>
      </c>
      <c r="Z18" s="2">
        <f t="shared" si="8"/>
        <v>1.7203253301625765</v>
      </c>
      <c r="AA18" s="2">
        <f t="shared" si="8"/>
        <v>1.50565755449902</v>
      </c>
      <c r="AB18" s="3">
        <f t="shared" si="8"/>
        <v>2.1169312654692374</v>
      </c>
      <c r="AC18" s="8"/>
    </row>
    <row r="19" spans="1:29" ht="15">
      <c r="A19" s="8"/>
      <c r="B19" s="15" t="s">
        <v>36</v>
      </c>
      <c r="C19" s="6">
        <f t="shared" si="0"/>
        <v>73386557.05600001</v>
      </c>
      <c r="D19" s="6">
        <v>43032449.90600002</v>
      </c>
      <c r="E19" s="6">
        <v>30354107.14999999</v>
      </c>
      <c r="F19" s="2">
        <f t="shared" si="1"/>
        <v>0.5960410791475177</v>
      </c>
      <c r="G19" s="2">
        <f>D19/$C$9*100</f>
        <v>0.3495068975747337</v>
      </c>
      <c r="H19" s="3">
        <f t="shared" si="1"/>
        <v>0.24653418157278398</v>
      </c>
      <c r="I19" s="8"/>
      <c r="K19" s="8"/>
      <c r="L19" s="15" t="s">
        <v>53</v>
      </c>
      <c r="M19" s="6">
        <f t="shared" si="2"/>
        <v>1816</v>
      </c>
      <c r="N19" s="6">
        <v>1225</v>
      </c>
      <c r="O19" s="6">
        <v>591</v>
      </c>
      <c r="P19" s="2"/>
      <c r="Q19" s="2"/>
      <c r="R19" s="3"/>
      <c r="S19" s="8"/>
      <c r="U19" s="8"/>
      <c r="V19" s="15" t="s">
        <v>36</v>
      </c>
      <c r="W19" s="6">
        <f t="shared" si="6"/>
        <v>40411.099700440536</v>
      </c>
      <c r="X19" s="6">
        <f>D19/N19</f>
        <v>35128.53053551022</v>
      </c>
      <c r="Y19" s="6">
        <f t="shared" si="7"/>
        <v>51360.58739424702</v>
      </c>
      <c r="Z19" s="2">
        <f t="shared" si="8"/>
        <v>1.4917109584898423</v>
      </c>
      <c r="AA19" s="2">
        <f t="shared" si="8"/>
        <v>1.2967133867652303</v>
      </c>
      <c r="AB19" s="3">
        <f t="shared" si="8"/>
        <v>1.8958937425213973</v>
      </c>
      <c r="AC19" s="8"/>
    </row>
    <row r="20" spans="1:29" ht="15">
      <c r="A20" s="8"/>
      <c r="B20" s="15" t="s">
        <v>0</v>
      </c>
      <c r="C20" s="6">
        <f t="shared" si="0"/>
        <v>555630816.8507993</v>
      </c>
      <c r="D20" s="6">
        <v>382769869.53879946</v>
      </c>
      <c r="E20" s="6">
        <v>172860947.31199986</v>
      </c>
      <c r="F20" s="2">
        <f t="shared" si="1"/>
        <v>4.512799141546461</v>
      </c>
      <c r="G20" s="2">
        <f t="shared" si="1"/>
        <v>3.1088332149301663</v>
      </c>
      <c r="H20" s="3">
        <f t="shared" si="1"/>
        <v>1.4039659266162943</v>
      </c>
      <c r="I20" s="8"/>
      <c r="K20" s="8"/>
      <c r="L20" s="15" t="s">
        <v>0</v>
      </c>
      <c r="M20" s="6">
        <f t="shared" si="2"/>
        <v>6910</v>
      </c>
      <c r="N20" s="6">
        <v>5053</v>
      </c>
      <c r="O20" s="6">
        <v>1857</v>
      </c>
      <c r="P20" s="2"/>
      <c r="Q20" s="2"/>
      <c r="R20" s="3"/>
      <c r="S20" s="8"/>
      <c r="U20" s="8"/>
      <c r="V20" s="15" t="s">
        <v>0</v>
      </c>
      <c r="W20" s="6">
        <f t="shared" si="6"/>
        <v>80409.66958766995</v>
      </c>
      <c r="X20" s="6">
        <f t="shared" si="6"/>
        <v>75751.01316817722</v>
      </c>
      <c r="Y20" s="27">
        <f t="shared" si="7"/>
        <v>93086.13210123849</v>
      </c>
      <c r="Z20" s="2">
        <f t="shared" si="3"/>
        <v>2.9681940402915354</v>
      </c>
      <c r="AA20" s="2">
        <f t="shared" si="4"/>
        <v>2.7962272073097396</v>
      </c>
      <c r="AB20" s="3">
        <f t="shared" si="5"/>
        <v>3.4361253311138373</v>
      </c>
      <c r="AC20" s="8"/>
    </row>
    <row r="21" spans="1:29" ht="15">
      <c r="A21" s="8"/>
      <c r="B21" s="15" t="s">
        <v>1</v>
      </c>
      <c r="C21" s="6">
        <f t="shared" si="0"/>
        <v>769908593.5150005</v>
      </c>
      <c r="D21" s="6">
        <v>667275287.3330005</v>
      </c>
      <c r="E21" s="6">
        <v>102633306.18199995</v>
      </c>
      <c r="F21" s="2">
        <f t="shared" si="1"/>
        <v>6.253149995488301</v>
      </c>
      <c r="G21" s="2">
        <f t="shared" si="1"/>
        <v>5.419568628174445</v>
      </c>
      <c r="H21" s="3">
        <f t="shared" si="1"/>
        <v>0.8335813673138568</v>
      </c>
      <c r="I21" s="8"/>
      <c r="K21" s="8"/>
      <c r="L21" s="15" t="s">
        <v>1</v>
      </c>
      <c r="M21" s="6">
        <f t="shared" si="2"/>
        <v>2680</v>
      </c>
      <c r="N21" s="6">
        <v>2080</v>
      </c>
      <c r="O21" s="6">
        <v>600</v>
      </c>
      <c r="P21" s="2"/>
      <c r="Q21" s="2"/>
      <c r="R21" s="3"/>
      <c r="S21" s="8"/>
      <c r="U21" s="8"/>
      <c r="V21" s="15" t="s">
        <v>1</v>
      </c>
      <c r="W21" s="6">
        <f t="shared" si="6"/>
        <v>287279.325938433</v>
      </c>
      <c r="X21" s="6">
        <f t="shared" si="6"/>
        <v>320805.4266024041</v>
      </c>
      <c r="Y21" s="6">
        <f t="shared" si="7"/>
        <v>171055.51030333326</v>
      </c>
      <c r="Z21" s="2">
        <f t="shared" si="3"/>
        <v>10.604455751677156</v>
      </c>
      <c r="AA21" s="2">
        <f t="shared" si="4"/>
        <v>11.842018008745208</v>
      </c>
      <c r="AB21" s="3">
        <f t="shared" si="5"/>
        <v>6.3142399271745795</v>
      </c>
      <c r="AC21" s="8"/>
    </row>
    <row r="22" spans="1:29" ht="15">
      <c r="A22" s="8"/>
      <c r="B22" s="15" t="s">
        <v>2</v>
      </c>
      <c r="C22" s="6">
        <f t="shared" si="0"/>
        <v>367252858.3980001</v>
      </c>
      <c r="D22" s="6">
        <v>270181785.66800016</v>
      </c>
      <c r="E22" s="6">
        <v>97071072.72999997</v>
      </c>
      <c r="F22" s="2">
        <f t="shared" si="1"/>
        <v>2.982805009812865</v>
      </c>
      <c r="G22" s="2">
        <f t="shared" si="1"/>
        <v>2.194399758700653</v>
      </c>
      <c r="H22" s="3">
        <f t="shared" si="1"/>
        <v>0.7884052511122122</v>
      </c>
      <c r="I22" s="8"/>
      <c r="K22" s="8"/>
      <c r="L22" s="15" t="s">
        <v>2</v>
      </c>
      <c r="M22" s="6">
        <f t="shared" si="2"/>
        <v>609</v>
      </c>
      <c r="N22" s="6">
        <v>486</v>
      </c>
      <c r="O22" s="6">
        <v>123</v>
      </c>
      <c r="P22" s="2"/>
      <c r="Q22" s="2"/>
      <c r="R22" s="3"/>
      <c r="S22" s="8"/>
      <c r="U22" s="8"/>
      <c r="V22" s="15" t="s">
        <v>2</v>
      </c>
      <c r="W22" s="6">
        <f t="shared" si="6"/>
        <v>603042.4604236456</v>
      </c>
      <c r="X22" s="6">
        <f t="shared" si="6"/>
        <v>555929.600139918</v>
      </c>
      <c r="Y22" s="6">
        <f t="shared" si="7"/>
        <v>789195.7132520323</v>
      </c>
      <c r="Z22" s="2">
        <f t="shared" si="3"/>
        <v>22.2603456307036</v>
      </c>
      <c r="AA22" s="2">
        <f t="shared" si="4"/>
        <v>20.521249924523868</v>
      </c>
      <c r="AB22" s="3">
        <f t="shared" si="5"/>
        <v>29.13189451853571</v>
      </c>
      <c r="AC22" s="8"/>
    </row>
    <row r="23" spans="1:29" ht="15">
      <c r="A23" s="8"/>
      <c r="B23" s="15" t="s">
        <v>3</v>
      </c>
      <c r="C23" s="6">
        <f t="shared" si="0"/>
        <v>1001094628.2300003</v>
      </c>
      <c r="D23" s="6">
        <v>921947122.7000003</v>
      </c>
      <c r="E23" s="6">
        <v>79147505.53000002</v>
      </c>
      <c r="F23" s="2">
        <f t="shared" si="1"/>
        <v>8.130828675934012</v>
      </c>
      <c r="G23" s="2">
        <f t="shared" si="1"/>
        <v>7.487997529462094</v>
      </c>
      <c r="H23" s="3">
        <f t="shared" si="1"/>
        <v>0.6428311464719183</v>
      </c>
      <c r="I23" s="8"/>
      <c r="K23" s="8"/>
      <c r="L23" s="15" t="s">
        <v>3</v>
      </c>
      <c r="M23" s="6">
        <f t="shared" si="2"/>
        <v>386</v>
      </c>
      <c r="N23" s="6">
        <v>313</v>
      </c>
      <c r="O23" s="6">
        <v>73</v>
      </c>
      <c r="P23" s="2"/>
      <c r="Q23" s="2"/>
      <c r="R23" s="3"/>
      <c r="S23" s="8"/>
      <c r="U23" s="8"/>
      <c r="V23" s="15" t="s">
        <v>3</v>
      </c>
      <c r="W23" s="6">
        <f t="shared" si="6"/>
        <v>2593509.3995595863</v>
      </c>
      <c r="X23" s="6">
        <f t="shared" si="6"/>
        <v>2945517.9638977647</v>
      </c>
      <c r="Y23" s="6">
        <f t="shared" si="7"/>
        <v>1084212.4045205482</v>
      </c>
      <c r="Z23" s="2">
        <f t="shared" si="3"/>
        <v>95.73524157837434</v>
      </c>
      <c r="AA23" s="2">
        <f t="shared" si="4"/>
        <v>108.7290733918603</v>
      </c>
      <c r="AB23" s="3">
        <f t="shared" si="5"/>
        <v>40.02196270685235</v>
      </c>
      <c r="AC23" s="8"/>
    </row>
    <row r="24" spans="1:29" ht="15">
      <c r="A24" s="8"/>
      <c r="B24" s="15" t="s">
        <v>4</v>
      </c>
      <c r="C24" s="6">
        <f t="shared" si="0"/>
        <v>1239184876.49</v>
      </c>
      <c r="D24" s="6">
        <v>1175367304.52</v>
      </c>
      <c r="E24" s="6">
        <v>63817571.970000006</v>
      </c>
      <c r="F24" s="2">
        <f t="shared" si="1"/>
        <v>10.064582951926281</v>
      </c>
      <c r="G24" s="2">
        <f t="shared" si="1"/>
        <v>9.546260578026834</v>
      </c>
      <c r="H24" s="3">
        <f t="shared" si="1"/>
        <v>0.5183223738994476</v>
      </c>
      <c r="I24" s="8"/>
      <c r="K24" s="8"/>
      <c r="L24" s="15" t="s">
        <v>4</v>
      </c>
      <c r="M24" s="6">
        <f t="shared" si="2"/>
        <v>96</v>
      </c>
      <c r="N24" s="6">
        <v>86</v>
      </c>
      <c r="O24" s="6">
        <v>10</v>
      </c>
      <c r="P24" s="2"/>
      <c r="Q24" s="2"/>
      <c r="R24" s="3"/>
      <c r="S24" s="8"/>
      <c r="U24" s="8"/>
      <c r="V24" s="15" t="s">
        <v>4</v>
      </c>
      <c r="W24" s="6">
        <f t="shared" si="6"/>
        <v>12908175.796770833</v>
      </c>
      <c r="X24" s="6">
        <f t="shared" si="6"/>
        <v>13667061.680465115</v>
      </c>
      <c r="Y24" s="6">
        <f t="shared" si="7"/>
        <v>6381757.197000001</v>
      </c>
      <c r="Z24" s="2">
        <f t="shared" si="3"/>
        <v>476.484615189685</v>
      </c>
      <c r="AA24" s="2">
        <f t="shared" si="4"/>
        <v>504.4976709427227</v>
      </c>
      <c r="AB24" s="3">
        <f t="shared" si="5"/>
        <v>235.57233571355994</v>
      </c>
      <c r="AC24" s="8"/>
    </row>
    <row r="25" spans="1:29" ht="15">
      <c r="A25" s="8"/>
      <c r="B25" s="15" t="s">
        <v>37</v>
      </c>
      <c r="C25" s="6">
        <f t="shared" si="0"/>
        <v>3049768215.155999</v>
      </c>
      <c r="D25" s="6">
        <v>2152599016.0699997</v>
      </c>
      <c r="E25" s="6">
        <v>897169199.0859997</v>
      </c>
      <c r="F25" s="2">
        <f t="shared" si="1"/>
        <v>24.7700288858661</v>
      </c>
      <c r="G25" s="2">
        <f t="shared" si="1"/>
        <v>17.48327612005539</v>
      </c>
      <c r="H25" s="3">
        <f t="shared" si="1"/>
        <v>7.286752765810708</v>
      </c>
      <c r="I25" s="8"/>
      <c r="K25" s="8"/>
      <c r="L25" s="15" t="s">
        <v>54</v>
      </c>
      <c r="M25" s="6">
        <f t="shared" si="2"/>
        <v>100</v>
      </c>
      <c r="N25" s="6">
        <v>77</v>
      </c>
      <c r="O25" s="6">
        <v>23</v>
      </c>
      <c r="P25" s="2"/>
      <c r="Q25" s="2"/>
      <c r="R25" s="3"/>
      <c r="S25" s="8"/>
      <c r="U25" s="8"/>
      <c r="V25" s="15" t="s">
        <v>37</v>
      </c>
      <c r="W25" s="6">
        <f t="shared" si="6"/>
        <v>30497682.151559994</v>
      </c>
      <c r="X25" s="6">
        <f t="shared" si="6"/>
        <v>27955831.377532464</v>
      </c>
      <c r="Y25" s="6">
        <f t="shared" si="7"/>
        <v>39007356.481999986</v>
      </c>
      <c r="Z25" s="2">
        <f t="shared" si="3"/>
        <v>1125.7730428337284</v>
      </c>
      <c r="AA25" s="2">
        <f t="shared" si="4"/>
        <v>1031.944696597919</v>
      </c>
      <c r="AB25" s="3">
        <f t="shared" si="5"/>
        <v>1439.8940280579602</v>
      </c>
      <c r="AC25" s="8"/>
    </row>
    <row r="26" spans="1:29" ht="6.75" customHeight="1">
      <c r="A26" s="8"/>
      <c r="B26" s="15"/>
      <c r="C26" s="6"/>
      <c r="D26" s="6"/>
      <c r="E26" s="6"/>
      <c r="F26" s="2"/>
      <c r="G26" s="2"/>
      <c r="H26" s="3"/>
      <c r="I26" s="8"/>
      <c r="K26" s="8"/>
      <c r="L26" s="15"/>
      <c r="M26" s="6"/>
      <c r="N26" s="6"/>
      <c r="O26" s="6"/>
      <c r="P26" s="2"/>
      <c r="Q26" s="2"/>
      <c r="R26" s="3"/>
      <c r="S26" s="8"/>
      <c r="U26" s="8"/>
      <c r="V26" s="15"/>
      <c r="W26" s="6"/>
      <c r="X26" s="6"/>
      <c r="Y26" s="6"/>
      <c r="Z26" s="2"/>
      <c r="AA26" s="2"/>
      <c r="AB26" s="3"/>
      <c r="AC26" s="8"/>
    </row>
    <row r="27" spans="1:29" ht="16.5" customHeight="1">
      <c r="A27" s="8"/>
      <c r="B27" s="16" t="s">
        <v>10</v>
      </c>
      <c r="C27" s="6">
        <f>SUM(C15:C25)</f>
        <v>7767359458.230799</v>
      </c>
      <c r="D27" s="6">
        <f>SUM(D15:D25)</f>
        <v>6027814697.510799</v>
      </c>
      <c r="E27" s="6">
        <f>SUM(E15:E25)</f>
        <v>1739544760.7199993</v>
      </c>
      <c r="F27" s="2">
        <f aca="true" t="shared" si="9" ref="F27:F36">C27/$C$9*100</f>
        <v>63.08601328820681</v>
      </c>
      <c r="G27" s="2">
        <f aca="true" t="shared" si="10" ref="G27:G36">D27/$C$9*100</f>
        <v>48.95753829225129</v>
      </c>
      <c r="H27" s="3">
        <f aca="true" t="shared" si="11" ref="H27:H36">E27/$C$9*100</f>
        <v>14.128474995955514</v>
      </c>
      <c r="I27" s="8"/>
      <c r="K27" s="8"/>
      <c r="L27" s="16" t="s">
        <v>10</v>
      </c>
      <c r="M27" s="6">
        <f>SUM(M15:M25)</f>
        <v>34888</v>
      </c>
      <c r="N27" s="6">
        <f>SUM(N15:N25)</f>
        <v>22043</v>
      </c>
      <c r="O27" s="6">
        <f>SUM(O15:O25)</f>
        <v>12845</v>
      </c>
      <c r="P27" s="2"/>
      <c r="Q27" s="2"/>
      <c r="R27" s="3"/>
      <c r="S27" s="8"/>
      <c r="U27" s="8"/>
      <c r="V27" s="16" t="s">
        <v>10</v>
      </c>
      <c r="W27" s="6">
        <f aca="true" t="shared" si="12" ref="W27:W36">C27/M27</f>
        <v>222636.99433131158</v>
      </c>
      <c r="X27" s="6">
        <f aca="true" t="shared" si="13" ref="X27:X36">D27/N27</f>
        <v>273457.0928417547</v>
      </c>
      <c r="Y27" s="6">
        <f aca="true" t="shared" si="14" ref="Y27:Y36">E27/O27</f>
        <v>135425.82800467103</v>
      </c>
      <c r="Z27" s="2">
        <f aca="true" t="shared" si="15" ref="Z27:AB32">W27/$W$9</f>
        <v>8.218287714789358</v>
      </c>
      <c r="AA27" s="2">
        <f t="shared" si="15"/>
        <v>10.094230176675266</v>
      </c>
      <c r="AB27" s="3">
        <f t="shared" si="15"/>
        <v>4.999027326517573</v>
      </c>
      <c r="AC27" s="8"/>
    </row>
    <row r="28" spans="1:29" ht="16.5" customHeight="1">
      <c r="A28" s="8"/>
      <c r="B28" s="15" t="s">
        <v>11</v>
      </c>
      <c r="C28" s="6">
        <f>SUM(C20:C25)</f>
        <v>6982839988.639799</v>
      </c>
      <c r="D28" s="6">
        <f>SUM(D20:D25)</f>
        <v>5570140385.8298</v>
      </c>
      <c r="E28" s="6">
        <f>SUM(E20:E25)</f>
        <v>1412699602.8099995</v>
      </c>
      <c r="F28" s="2">
        <f t="shared" si="9"/>
        <v>56.714194660574016</v>
      </c>
      <c r="G28" s="2">
        <f t="shared" si="10"/>
        <v>45.24033582934958</v>
      </c>
      <c r="H28" s="3">
        <f t="shared" si="11"/>
        <v>11.473858831224437</v>
      </c>
      <c r="I28" s="8"/>
      <c r="K28" s="8"/>
      <c r="L28" s="15" t="s">
        <v>11</v>
      </c>
      <c r="M28" s="6">
        <f>SUM(M20:M25)</f>
        <v>10781</v>
      </c>
      <c r="N28" s="6">
        <f>SUM(N20:N25)</f>
        <v>8095</v>
      </c>
      <c r="O28" s="6">
        <f>SUM(O20:O25)</f>
        <v>2686</v>
      </c>
      <c r="P28" s="2"/>
      <c r="Q28" s="2"/>
      <c r="R28" s="3"/>
      <c r="S28" s="8"/>
      <c r="U28" s="8"/>
      <c r="V28" s="15" t="s">
        <v>11</v>
      </c>
      <c r="W28" s="6">
        <f t="shared" si="12"/>
        <v>647698.7281921713</v>
      </c>
      <c r="X28" s="6">
        <f t="shared" si="13"/>
        <v>688096.4034378999</v>
      </c>
      <c r="Y28" s="6">
        <f t="shared" si="14"/>
        <v>525949.2192144451</v>
      </c>
      <c r="Z28" s="2">
        <f t="shared" si="15"/>
        <v>23.908760162586294</v>
      </c>
      <c r="AA28" s="2">
        <f t="shared" si="15"/>
        <v>25.39997557885249</v>
      </c>
      <c r="AB28" s="3">
        <f t="shared" si="15"/>
        <v>19.414572227115393</v>
      </c>
      <c r="AC28" s="8"/>
    </row>
    <row r="29" spans="1:29" ht="16.5" customHeight="1">
      <c r="A29" s="8"/>
      <c r="B29" s="15" t="s">
        <v>12</v>
      </c>
      <c r="C29" s="6">
        <f>SUM(C21:C25)</f>
        <v>6427209171.789</v>
      </c>
      <c r="D29" s="6">
        <f>SUM(D21:D25)</f>
        <v>5187370516.291</v>
      </c>
      <c r="E29" s="6">
        <f>SUM(E21:E25)</f>
        <v>1239838655.4979997</v>
      </c>
      <c r="F29" s="2">
        <f t="shared" si="9"/>
        <v>52.20139551902756</v>
      </c>
      <c r="G29" s="2">
        <f t="shared" si="10"/>
        <v>42.13150261441941</v>
      </c>
      <c r="H29" s="3">
        <f t="shared" si="11"/>
        <v>10.069892904608144</v>
      </c>
      <c r="I29" s="8"/>
      <c r="K29" s="8"/>
      <c r="L29" s="15" t="s">
        <v>12</v>
      </c>
      <c r="M29" s="6">
        <f>SUM(M21:M25)</f>
        <v>3871</v>
      </c>
      <c r="N29" s="6">
        <f>SUM(N21:N25)</f>
        <v>3042</v>
      </c>
      <c r="O29" s="6">
        <f>SUM(O21:O25)</f>
        <v>829</v>
      </c>
      <c r="P29" s="2"/>
      <c r="Q29" s="2"/>
      <c r="R29" s="3"/>
      <c r="S29" s="8"/>
      <c r="U29" s="8"/>
      <c r="V29" s="15" t="s">
        <v>12</v>
      </c>
      <c r="W29" s="6">
        <f t="shared" si="12"/>
        <v>1660348.5331410486</v>
      </c>
      <c r="X29" s="6">
        <f t="shared" si="13"/>
        <v>1705250.0053553584</v>
      </c>
      <c r="Y29" s="6">
        <f t="shared" si="14"/>
        <v>1495583.4203835942</v>
      </c>
      <c r="Z29" s="2">
        <f t="shared" si="15"/>
        <v>61.28910423519202</v>
      </c>
      <c r="AA29" s="2">
        <f t="shared" si="15"/>
        <v>62.94657009607981</v>
      </c>
      <c r="AB29" s="3">
        <f t="shared" si="15"/>
        <v>55.207064248677376</v>
      </c>
      <c r="AC29" s="8"/>
    </row>
    <row r="30" spans="1:29" ht="16.5" customHeight="1">
      <c r="A30" s="8"/>
      <c r="B30" s="15" t="s">
        <v>13</v>
      </c>
      <c r="C30" s="6">
        <f>SUM(C22:C25)</f>
        <v>5657300578.273999</v>
      </c>
      <c r="D30" s="6">
        <f>SUM(D22:D25)</f>
        <v>4520095228.958</v>
      </c>
      <c r="E30" s="6">
        <f>SUM(E22:E25)</f>
        <v>1137205349.3159997</v>
      </c>
      <c r="F30" s="2">
        <f t="shared" si="9"/>
        <v>45.948245523539256</v>
      </c>
      <c r="G30" s="2">
        <f t="shared" si="10"/>
        <v>36.71193398624497</v>
      </c>
      <c r="H30" s="3">
        <f t="shared" si="11"/>
        <v>9.236311537294286</v>
      </c>
      <c r="I30" s="8"/>
      <c r="K30" s="8"/>
      <c r="L30" s="15" t="s">
        <v>13</v>
      </c>
      <c r="M30" s="6">
        <f>SUM(M22:M25)</f>
        <v>1191</v>
      </c>
      <c r="N30" s="6">
        <f>SUM(N22:N25)</f>
        <v>962</v>
      </c>
      <c r="O30" s="6">
        <f>SUM(O22:O25)</f>
        <v>229</v>
      </c>
      <c r="P30" s="2"/>
      <c r="Q30" s="2"/>
      <c r="R30" s="3"/>
      <c r="S30" s="8"/>
      <c r="U30" s="8"/>
      <c r="V30" s="15" t="s">
        <v>13</v>
      </c>
      <c r="W30" s="6">
        <f t="shared" si="12"/>
        <v>4750042.467064651</v>
      </c>
      <c r="X30" s="6">
        <f t="shared" si="13"/>
        <v>4698643.689145531</v>
      </c>
      <c r="Y30" s="6">
        <f t="shared" si="14"/>
        <v>4965962.224087335</v>
      </c>
      <c r="Z30" s="2">
        <f t="shared" si="15"/>
        <v>175.34020241808022</v>
      </c>
      <c r="AA30" s="2">
        <f t="shared" si="15"/>
        <v>173.44289893356006</v>
      </c>
      <c r="AB30" s="3">
        <f t="shared" si="15"/>
        <v>183.310534086676</v>
      </c>
      <c r="AC30" s="8"/>
    </row>
    <row r="31" spans="1:29" ht="16.5" customHeight="1">
      <c r="A31" s="8"/>
      <c r="B31" s="15" t="s">
        <v>14</v>
      </c>
      <c r="C31" s="6">
        <f>SUM(C23:C25)</f>
        <v>5290047719.875999</v>
      </c>
      <c r="D31" s="6">
        <f>SUM(D23:D25)</f>
        <v>4249913443.29</v>
      </c>
      <c r="E31" s="6">
        <f>SUM(E23:E25)</f>
        <v>1040134276.5859997</v>
      </c>
      <c r="F31" s="2">
        <f t="shared" si="9"/>
        <v>42.96544051372639</v>
      </c>
      <c r="G31" s="2">
        <f t="shared" si="10"/>
        <v>34.517534227544324</v>
      </c>
      <c r="H31" s="3">
        <f t="shared" si="11"/>
        <v>8.447906286182075</v>
      </c>
      <c r="I31" s="8"/>
      <c r="K31" s="8"/>
      <c r="L31" s="15" t="s">
        <v>14</v>
      </c>
      <c r="M31" s="6">
        <f>SUM(M23:M25)</f>
        <v>582</v>
      </c>
      <c r="N31" s="6">
        <f>SUM(N23:N25)</f>
        <v>476</v>
      </c>
      <c r="O31" s="6">
        <f>SUM(O23:O25)</f>
        <v>106</v>
      </c>
      <c r="P31" s="2"/>
      <c r="Q31" s="2"/>
      <c r="R31" s="3"/>
      <c r="S31" s="8"/>
      <c r="U31" s="8"/>
      <c r="V31" s="15" t="s">
        <v>14</v>
      </c>
      <c r="W31" s="6">
        <f t="shared" si="12"/>
        <v>9089429.071951889</v>
      </c>
      <c r="X31" s="6">
        <f t="shared" si="13"/>
        <v>8928389.586743698</v>
      </c>
      <c r="Y31" s="6">
        <f t="shared" si="14"/>
        <v>9812587.514962262</v>
      </c>
      <c r="Z31" s="2">
        <f t="shared" si="15"/>
        <v>335.5217020461084</v>
      </c>
      <c r="AA31" s="2">
        <f t="shared" si="15"/>
        <v>329.57718762766</v>
      </c>
      <c r="AB31" s="3">
        <f t="shared" si="15"/>
        <v>362.2159366044237</v>
      </c>
      <c r="AC31" s="8"/>
    </row>
    <row r="32" spans="1:29" ht="16.5" customHeight="1">
      <c r="A32" s="8"/>
      <c r="B32" s="15" t="s">
        <v>15</v>
      </c>
      <c r="C32" s="28">
        <f>SUM(C24:C25)</f>
        <v>4288953091.645999</v>
      </c>
      <c r="D32" s="6">
        <f>SUM(D24:D25)</f>
        <v>3327966320.5899997</v>
      </c>
      <c r="E32" s="6">
        <f>SUM(E24:E25)</f>
        <v>960986771.0559998</v>
      </c>
      <c r="F32" s="2">
        <f t="shared" si="9"/>
        <v>34.83461183779238</v>
      </c>
      <c r="G32" s="2">
        <f t="shared" si="10"/>
        <v>27.029536698082225</v>
      </c>
      <c r="H32" s="3">
        <f t="shared" si="11"/>
        <v>7.805075139710156</v>
      </c>
      <c r="I32" s="8"/>
      <c r="K32" s="8"/>
      <c r="L32" s="15" t="s">
        <v>15</v>
      </c>
      <c r="M32" s="28">
        <f>SUM(M24:M25)</f>
        <v>196</v>
      </c>
      <c r="N32" s="6">
        <f>SUM(N24:N25)</f>
        <v>163</v>
      </c>
      <c r="O32" s="6">
        <f>SUM(O24:O25)</f>
        <v>33</v>
      </c>
      <c r="P32" s="2"/>
      <c r="Q32" s="2"/>
      <c r="R32" s="3"/>
      <c r="S32" s="8"/>
      <c r="U32" s="8"/>
      <c r="V32" s="15" t="s">
        <v>15</v>
      </c>
      <c r="W32" s="28">
        <f t="shared" si="12"/>
        <v>21882413.73288775</v>
      </c>
      <c r="X32" s="6">
        <f t="shared" si="13"/>
        <v>20416971.29196319</v>
      </c>
      <c r="Y32" s="6">
        <f t="shared" si="14"/>
        <v>29120811.244121205</v>
      </c>
      <c r="Z32" s="2">
        <f t="shared" si="15"/>
        <v>807.7542211305233</v>
      </c>
      <c r="AA32" s="2">
        <f t="shared" si="15"/>
        <v>753.6597628166497</v>
      </c>
      <c r="AB32" s="3">
        <f t="shared" si="15"/>
        <v>1074.9480606808693</v>
      </c>
      <c r="AC32" s="8"/>
    </row>
    <row r="33" spans="1:29" ht="16.5" customHeight="1">
      <c r="A33" s="8"/>
      <c r="B33" s="29" t="s">
        <v>38</v>
      </c>
      <c r="C33" s="6">
        <f>D33+E33</f>
        <v>5419793641.690889</v>
      </c>
      <c r="D33" s="6">
        <v>1996696635.1339025</v>
      </c>
      <c r="E33" s="6">
        <v>3423097006.5569873</v>
      </c>
      <c r="F33" s="2">
        <f t="shared" si="9"/>
        <v>44.01922886892235</v>
      </c>
      <c r="G33" s="2">
        <f t="shared" si="10"/>
        <v>16.217046621049054</v>
      </c>
      <c r="H33" s="3">
        <f t="shared" si="11"/>
        <v>27.802182247873297</v>
      </c>
      <c r="I33" s="8"/>
      <c r="K33" s="8"/>
      <c r="L33" s="29" t="s">
        <v>55</v>
      </c>
      <c r="M33" s="6">
        <f>N33+O33</f>
        <v>445064</v>
      </c>
      <c r="N33" s="6">
        <v>152648</v>
      </c>
      <c r="O33" s="6">
        <v>292416</v>
      </c>
      <c r="P33" s="2"/>
      <c r="Q33" s="2"/>
      <c r="R33" s="3"/>
      <c r="S33" s="8"/>
      <c r="U33" s="8"/>
      <c r="V33" s="29" t="s">
        <v>38</v>
      </c>
      <c r="W33" s="28">
        <f t="shared" si="12"/>
        <v>12177.560174920662</v>
      </c>
      <c r="X33" s="6">
        <f t="shared" si="13"/>
        <v>13080.398270097889</v>
      </c>
      <c r="Y33" s="6">
        <f t="shared" si="14"/>
        <v>11706.257545951614</v>
      </c>
      <c r="Z33" s="2">
        <f aca="true" t="shared" si="16" ref="Z33:AB36">W33/$W$9</f>
        <v>0.44951511082982487</v>
      </c>
      <c r="AA33" s="2">
        <f t="shared" si="16"/>
        <v>0.48284193168600864</v>
      </c>
      <c r="AB33" s="3">
        <f t="shared" si="16"/>
        <v>0.43211772987237135</v>
      </c>
      <c r="AC33" s="8"/>
    </row>
    <row r="34" spans="1:29" ht="16.5" customHeight="1">
      <c r="A34" s="8"/>
      <c r="B34" s="15" t="s">
        <v>39</v>
      </c>
      <c r="C34" s="6">
        <f>D34+E34</f>
        <v>1241799911.7397997</v>
      </c>
      <c r="D34" s="6">
        <v>992425206.8637999</v>
      </c>
      <c r="E34" s="6">
        <v>249374704.87599975</v>
      </c>
      <c r="F34" s="2">
        <f t="shared" si="9"/>
        <v>10.085822106545704</v>
      </c>
      <c r="G34" s="2">
        <f t="shared" si="10"/>
        <v>8.060416171600943</v>
      </c>
      <c r="H34" s="3">
        <f t="shared" si="11"/>
        <v>2.0254059349447595</v>
      </c>
      <c r="I34" s="8"/>
      <c r="K34" s="8"/>
      <c r="L34" s="15" t="s">
        <v>56</v>
      </c>
      <c r="M34" s="6">
        <f>N34+O34</f>
        <v>8258</v>
      </c>
      <c r="N34" s="6">
        <v>6181</v>
      </c>
      <c r="O34" s="6">
        <v>2077</v>
      </c>
      <c r="P34" s="2"/>
      <c r="Q34" s="2"/>
      <c r="R34" s="3"/>
      <c r="S34" s="8"/>
      <c r="U34" s="8"/>
      <c r="V34" s="15" t="s">
        <v>39</v>
      </c>
      <c r="W34" s="6">
        <f t="shared" si="12"/>
        <v>150375.38286992005</v>
      </c>
      <c r="X34" s="6">
        <f t="shared" si="13"/>
        <v>160560.62236916355</v>
      </c>
      <c r="Y34" s="6">
        <f t="shared" si="14"/>
        <v>120064.85550120354</v>
      </c>
      <c r="Z34" s="2">
        <f t="shared" si="16"/>
        <v>5.550866177287427</v>
      </c>
      <c r="AA34" s="2">
        <f t="shared" si="16"/>
        <v>5.926837964457066</v>
      </c>
      <c r="AB34" s="3">
        <f t="shared" si="16"/>
        <v>4.432001653216387</v>
      </c>
      <c r="AC34" s="8"/>
    </row>
    <row r="35" spans="1:29" ht="16.5" customHeight="1">
      <c r="A35" s="8"/>
      <c r="B35" s="15" t="s">
        <v>40</v>
      </c>
      <c r="C35" s="6">
        <f>D35+E35</f>
        <v>361170749.6079999</v>
      </c>
      <c r="D35" s="6">
        <v>265127372.57799995</v>
      </c>
      <c r="E35" s="6">
        <v>96043377.02999997</v>
      </c>
      <c r="F35" s="2">
        <f t="shared" si="9"/>
        <v>2.933406498258249</v>
      </c>
      <c r="G35" s="2">
        <f t="shared" si="10"/>
        <v>2.153348128082226</v>
      </c>
      <c r="H35" s="3">
        <f t="shared" si="11"/>
        <v>0.7800583701760231</v>
      </c>
      <c r="I35" s="8"/>
      <c r="K35" s="8"/>
      <c r="L35" s="15" t="s">
        <v>57</v>
      </c>
      <c r="M35" s="6">
        <f>N35+O35</f>
        <v>589</v>
      </c>
      <c r="N35" s="6">
        <v>469</v>
      </c>
      <c r="O35" s="6">
        <v>120</v>
      </c>
      <c r="P35" s="2"/>
      <c r="Q35" s="2"/>
      <c r="R35" s="3"/>
      <c r="S35" s="8"/>
      <c r="U35" s="8"/>
      <c r="V35" s="15" t="s">
        <v>40</v>
      </c>
      <c r="W35" s="6">
        <f t="shared" si="12"/>
        <v>613193.1232733445</v>
      </c>
      <c r="X35" s="6">
        <f t="shared" si="13"/>
        <v>565303.5662643922</v>
      </c>
      <c r="Y35" s="6">
        <f t="shared" si="14"/>
        <v>800361.4752499998</v>
      </c>
      <c r="Z35" s="2">
        <f t="shared" si="16"/>
        <v>22.63504107628848</v>
      </c>
      <c r="AA35" s="2">
        <f t="shared" si="16"/>
        <v>20.8672748556949</v>
      </c>
      <c r="AB35" s="3">
        <f t="shared" si="16"/>
        <v>29.544060721775065</v>
      </c>
      <c r="AC35" s="8"/>
    </row>
    <row r="36" spans="1:29" ht="16.5" customHeight="1">
      <c r="A36" s="8"/>
      <c r="B36" s="17" t="s">
        <v>41</v>
      </c>
      <c r="C36" s="18">
        <f>D36+E36</f>
        <v>5289567786.716002</v>
      </c>
      <c r="D36" s="7">
        <v>4249530710.1300025</v>
      </c>
      <c r="E36" s="7">
        <v>1040037076.5859996</v>
      </c>
      <c r="F36" s="4">
        <f t="shared" si="9"/>
        <v>42.96154252627366</v>
      </c>
      <c r="G36" s="4">
        <f t="shared" si="10"/>
        <v>34.514425692482014</v>
      </c>
      <c r="H36" s="5">
        <f t="shared" si="11"/>
        <v>8.447116833791647</v>
      </c>
      <c r="I36" s="8"/>
      <c r="K36" s="8"/>
      <c r="L36" s="17" t="s">
        <v>58</v>
      </c>
      <c r="M36" s="18">
        <f>N36+O36</f>
        <v>579</v>
      </c>
      <c r="N36" s="7">
        <v>474</v>
      </c>
      <c r="O36" s="7">
        <v>105</v>
      </c>
      <c r="P36" s="4"/>
      <c r="Q36" s="4"/>
      <c r="R36" s="5"/>
      <c r="S36" s="8"/>
      <c r="U36" s="8"/>
      <c r="V36" s="17" t="s">
        <v>41</v>
      </c>
      <c r="W36" s="18">
        <f t="shared" si="12"/>
        <v>9135695.659267707</v>
      </c>
      <c r="X36" s="7">
        <f t="shared" si="13"/>
        <v>8965254.662721524</v>
      </c>
      <c r="Y36" s="7">
        <f t="shared" si="14"/>
        <v>9905115.015104758</v>
      </c>
      <c r="Z36" s="4">
        <f t="shared" si="16"/>
        <v>337.22955894241994</v>
      </c>
      <c r="AA36" s="4">
        <f t="shared" si="16"/>
        <v>330.938002805404</v>
      </c>
      <c r="AB36" s="5">
        <f t="shared" si="16"/>
        <v>365.6314409323776</v>
      </c>
      <c r="AC36" s="8"/>
    </row>
    <row r="37" spans="1:29" ht="6.75" customHeight="1">
      <c r="A37" s="8"/>
      <c r="B37" s="19"/>
      <c r="C37" s="6"/>
      <c r="D37" s="6"/>
      <c r="E37" s="6"/>
      <c r="F37" s="2"/>
      <c r="G37" s="2"/>
      <c r="H37" s="2"/>
      <c r="I37" s="8"/>
      <c r="K37" s="8"/>
      <c r="S37" s="8"/>
      <c r="U37" s="8"/>
      <c r="V37" s="19"/>
      <c r="W37" s="6"/>
      <c r="X37" s="6"/>
      <c r="Y37" s="6"/>
      <c r="Z37" s="2"/>
      <c r="AA37" s="2"/>
      <c r="AB37" s="2"/>
      <c r="AC37" s="8"/>
    </row>
    <row r="38" spans="1:29" ht="12" customHeight="1">
      <c r="A38" s="8"/>
      <c r="B38" s="19"/>
      <c r="C38" s="8"/>
      <c r="D38" s="8"/>
      <c r="E38" s="8"/>
      <c r="F38" s="8"/>
      <c r="G38" s="8"/>
      <c r="H38" s="8"/>
      <c r="I38" s="8"/>
      <c r="K38" s="8"/>
      <c r="L38" s="31" t="s">
        <v>75</v>
      </c>
      <c r="M38" s="35"/>
      <c r="N38" s="33"/>
      <c r="O38" s="33"/>
      <c r="S38" s="8"/>
      <c r="U38" s="8"/>
      <c r="V38" s="31" t="s">
        <v>66</v>
      </c>
      <c r="W38" s="8"/>
      <c r="X38" s="8"/>
      <c r="Y38" s="8"/>
      <c r="Z38" s="8"/>
      <c r="AA38" s="8"/>
      <c r="AB38" s="8"/>
      <c r="AC38" s="8"/>
    </row>
    <row r="39" spans="1:29" ht="12" customHeight="1">
      <c r="A39" s="8"/>
      <c r="B39" s="19"/>
      <c r="C39" s="8"/>
      <c r="D39" s="8"/>
      <c r="E39" s="8"/>
      <c r="F39" s="8"/>
      <c r="G39" s="8"/>
      <c r="H39" s="8"/>
      <c r="I39" s="8"/>
      <c r="K39" s="8"/>
      <c r="L39" s="31" t="s">
        <v>76</v>
      </c>
      <c r="M39" s="35"/>
      <c r="N39" s="33"/>
      <c r="O39" s="33"/>
      <c r="S39" s="8"/>
      <c r="U39" s="8"/>
      <c r="V39" s="31" t="s">
        <v>77</v>
      </c>
      <c r="W39" s="8"/>
      <c r="X39" s="8"/>
      <c r="Y39" s="8"/>
      <c r="Z39" s="8"/>
      <c r="AA39" s="8"/>
      <c r="AB39" s="8"/>
      <c r="AC39" s="8"/>
    </row>
    <row r="40" spans="13:28" ht="12" customHeight="1">
      <c r="M40" s="33"/>
      <c r="N40" s="33"/>
      <c r="O40" s="33"/>
      <c r="U40" s="51"/>
      <c r="V40" s="31" t="s">
        <v>73</v>
      </c>
      <c r="W40" s="8"/>
      <c r="X40" s="8"/>
      <c r="Y40" s="8"/>
      <c r="Z40" s="8"/>
      <c r="AA40" s="8"/>
      <c r="AB40" s="8"/>
    </row>
    <row r="41" spans="3:22" ht="15">
      <c r="C41" s="37"/>
      <c r="D41" s="37"/>
      <c r="E41" s="37"/>
      <c r="F41" s="33"/>
      <c r="M41" s="38"/>
      <c r="N41" s="38"/>
      <c r="O41" s="38"/>
      <c r="P41" s="39"/>
      <c r="Q41" s="39"/>
      <c r="R41" s="39"/>
      <c r="V41" s="31" t="s">
        <v>68</v>
      </c>
    </row>
    <row r="42" spans="3:18" ht="14.25">
      <c r="C42" s="40"/>
      <c r="D42" s="41"/>
      <c r="E42" s="41"/>
      <c r="F42" s="33"/>
      <c r="M42" s="42"/>
      <c r="N42" s="43"/>
      <c r="O42" s="43"/>
      <c r="P42" s="44"/>
      <c r="Q42" s="45"/>
      <c r="R42" s="45"/>
    </row>
    <row r="43" spans="3:18" ht="14.25">
      <c r="C43" s="40"/>
      <c r="D43" s="41"/>
      <c r="E43" s="41"/>
      <c r="F43" s="33"/>
      <c r="M43" s="42"/>
      <c r="N43" s="43"/>
      <c r="O43" s="43"/>
      <c r="P43" s="44"/>
      <c r="Q43" s="45"/>
      <c r="R43" s="45"/>
    </row>
    <row r="44" spans="3:18" ht="14.25">
      <c r="C44" s="33"/>
      <c r="D44" s="35"/>
      <c r="E44" s="35"/>
      <c r="F44" s="33"/>
      <c r="M44" s="45"/>
      <c r="N44" s="45"/>
      <c r="O44" s="45"/>
      <c r="P44" s="33"/>
      <c r="Q44" s="33"/>
      <c r="R44" s="33"/>
    </row>
    <row r="45" spans="13:18" ht="14.25">
      <c r="M45" s="45"/>
      <c r="N45" s="45"/>
      <c r="O45" s="45"/>
      <c r="P45" s="33"/>
      <c r="Q45" s="33"/>
      <c r="R45" s="33"/>
    </row>
    <row r="46" spans="13:18" ht="14.25">
      <c r="M46" s="45"/>
      <c r="N46" s="45"/>
      <c r="O46" s="45"/>
      <c r="P46" s="33"/>
      <c r="Q46" s="33"/>
      <c r="R46" s="33"/>
    </row>
    <row r="47" spans="13:18" ht="14.25">
      <c r="M47" s="45"/>
      <c r="N47" s="45"/>
      <c r="O47" s="45"/>
      <c r="P47" s="33"/>
      <c r="Q47" s="33"/>
      <c r="R47" s="33"/>
    </row>
    <row r="48" spans="13:18" ht="14.25">
      <c r="M48" s="45"/>
      <c r="N48" s="45"/>
      <c r="O48" s="45"/>
      <c r="P48" s="33"/>
      <c r="Q48" s="33"/>
      <c r="R48" s="33"/>
    </row>
    <row r="49" spans="13:18" ht="14.25">
      <c r="M49" s="45"/>
      <c r="N49" s="45"/>
      <c r="O49" s="45"/>
      <c r="P49" s="33"/>
      <c r="Q49" s="33"/>
      <c r="R49" s="33"/>
    </row>
    <row r="50" spans="13:18" ht="14.25">
      <c r="M50" s="45"/>
      <c r="N50" s="45"/>
      <c r="O50" s="45"/>
      <c r="P50" s="33"/>
      <c r="Q50" s="33"/>
      <c r="R50" s="33"/>
    </row>
    <row r="51" spans="13:18" ht="14.25">
      <c r="M51" s="45"/>
      <c r="N51" s="45"/>
      <c r="O51" s="45"/>
      <c r="P51" s="33"/>
      <c r="Q51" s="33"/>
      <c r="R51" s="33"/>
    </row>
    <row r="52" spans="13:18" ht="14.25">
      <c r="M52" s="45"/>
      <c r="N52" s="45"/>
      <c r="O52" s="45"/>
      <c r="P52" s="33"/>
      <c r="Q52" s="33"/>
      <c r="R52" s="33"/>
    </row>
    <row r="53" spans="13:24" ht="14.25">
      <c r="M53" s="45"/>
      <c r="N53" s="45"/>
      <c r="O53" s="45"/>
      <c r="P53" s="33"/>
      <c r="Q53" s="33"/>
      <c r="R53" s="33"/>
      <c r="S53" s="33"/>
      <c r="T53" s="33"/>
      <c r="U53" s="33"/>
      <c r="V53" s="33"/>
      <c r="W53" s="33"/>
      <c r="X53" s="33"/>
    </row>
    <row r="54" spans="13:24" ht="14.25">
      <c r="M54" s="45"/>
      <c r="N54" s="45"/>
      <c r="O54" s="45"/>
      <c r="P54" s="33"/>
      <c r="Q54" s="33"/>
      <c r="R54" s="33"/>
      <c r="S54" s="33"/>
      <c r="T54" s="33"/>
      <c r="U54" s="33"/>
      <c r="V54" s="33"/>
      <c r="W54" s="33"/>
      <c r="X54" s="33"/>
    </row>
    <row r="55" spans="13:24" ht="14.25">
      <c r="M55" s="45"/>
      <c r="N55" s="45"/>
      <c r="O55" s="45"/>
      <c r="P55" s="33"/>
      <c r="Q55" s="33"/>
      <c r="R55" s="33"/>
      <c r="S55" s="33"/>
      <c r="T55" s="33"/>
      <c r="U55" s="33"/>
      <c r="V55" s="33"/>
      <c r="W55" s="33"/>
      <c r="X55" s="33"/>
    </row>
    <row r="56" spans="13:24" ht="14.25">
      <c r="M56" s="45"/>
      <c r="N56" s="45"/>
      <c r="O56" s="45"/>
      <c r="P56" s="33"/>
      <c r="Q56" s="33"/>
      <c r="R56" s="33"/>
      <c r="S56" s="33"/>
      <c r="T56" s="33"/>
      <c r="U56" s="33"/>
      <c r="V56" s="33"/>
      <c r="W56" s="33"/>
      <c r="X56" s="33"/>
    </row>
    <row r="57" spans="13:24" ht="12.75"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3:24" ht="12.75"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3:24" ht="12.75"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3:24" ht="12.75"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3:24" ht="12.75"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3:24" ht="14.25">
      <c r="M62" s="46"/>
      <c r="N62" s="46"/>
      <c r="O62" s="46"/>
      <c r="P62" s="33"/>
      <c r="Q62" s="46"/>
      <c r="R62" s="46"/>
      <c r="S62" s="46"/>
      <c r="T62" s="33"/>
      <c r="U62" s="33"/>
      <c r="V62" s="46"/>
      <c r="W62" s="46"/>
      <c r="X62" s="46"/>
    </row>
    <row r="63" spans="13:24" ht="14.25">
      <c r="M63" s="47"/>
      <c r="N63" s="47"/>
      <c r="O63" s="47"/>
      <c r="P63" s="33"/>
      <c r="Q63" s="47"/>
      <c r="R63" s="47"/>
      <c r="S63" s="47"/>
      <c r="T63" s="33"/>
      <c r="U63" s="33"/>
      <c r="V63" s="47"/>
      <c r="W63" s="47"/>
      <c r="X63" s="47"/>
    </row>
    <row r="64" spans="13:24" ht="14.25">
      <c r="M64" s="47"/>
      <c r="N64" s="47"/>
      <c r="O64" s="47"/>
      <c r="P64" s="33"/>
      <c r="Q64" s="47"/>
      <c r="R64" s="47"/>
      <c r="S64" s="47"/>
      <c r="T64" s="33"/>
      <c r="U64" s="33"/>
      <c r="V64" s="47"/>
      <c r="W64" s="47"/>
      <c r="X64" s="47"/>
    </row>
    <row r="65" spans="13:24" ht="14.25">
      <c r="M65" s="47"/>
      <c r="N65" s="47"/>
      <c r="O65" s="47"/>
      <c r="P65" s="33"/>
      <c r="Q65" s="47"/>
      <c r="R65" s="47"/>
      <c r="S65" s="47"/>
      <c r="T65" s="33"/>
      <c r="U65" s="33"/>
      <c r="V65" s="47"/>
      <c r="W65" s="47"/>
      <c r="X65" s="47"/>
    </row>
    <row r="66" spans="13:24" ht="14.25">
      <c r="M66" s="47"/>
      <c r="N66" s="47"/>
      <c r="O66" s="47"/>
      <c r="P66" s="33"/>
      <c r="Q66" s="47"/>
      <c r="R66" s="47"/>
      <c r="S66" s="47"/>
      <c r="T66" s="33"/>
      <c r="U66" s="33"/>
      <c r="V66" s="47"/>
      <c r="W66" s="47"/>
      <c r="X66" s="47"/>
    </row>
    <row r="67" spans="13:24" ht="14.25">
      <c r="M67" s="47"/>
      <c r="N67" s="47"/>
      <c r="O67" s="47"/>
      <c r="P67" s="33"/>
      <c r="Q67" s="47"/>
      <c r="R67" s="47"/>
      <c r="S67" s="47"/>
      <c r="T67" s="33"/>
      <c r="U67" s="33"/>
      <c r="V67" s="47"/>
      <c r="W67" s="47"/>
      <c r="X67" s="47"/>
    </row>
    <row r="68" spans="13:24" ht="14.25">
      <c r="M68" s="47"/>
      <c r="N68" s="47"/>
      <c r="O68" s="47"/>
      <c r="P68" s="33"/>
      <c r="Q68" s="47"/>
      <c r="R68" s="47"/>
      <c r="S68" s="47"/>
      <c r="T68" s="33"/>
      <c r="U68" s="33"/>
      <c r="V68" s="47"/>
      <c r="W68" s="47"/>
      <c r="X68" s="47"/>
    </row>
    <row r="69" spans="13:24" ht="14.25">
      <c r="M69" s="47"/>
      <c r="N69" s="47"/>
      <c r="O69" s="47"/>
      <c r="P69" s="33"/>
      <c r="Q69" s="47"/>
      <c r="R69" s="47"/>
      <c r="S69" s="47"/>
      <c r="T69" s="33"/>
      <c r="U69" s="33"/>
      <c r="V69" s="47"/>
      <c r="W69" s="47"/>
      <c r="X69" s="47"/>
    </row>
    <row r="70" spans="13:24" ht="14.25">
      <c r="M70" s="47"/>
      <c r="N70" s="47"/>
      <c r="O70" s="47"/>
      <c r="P70" s="33"/>
      <c r="Q70" s="47"/>
      <c r="R70" s="47"/>
      <c r="S70" s="47"/>
      <c r="T70" s="33"/>
      <c r="U70" s="33"/>
      <c r="V70" s="47"/>
      <c r="W70" s="47"/>
      <c r="X70" s="47"/>
    </row>
    <row r="71" spans="13:24" ht="14.25">
      <c r="M71" s="47"/>
      <c r="N71" s="47"/>
      <c r="O71" s="47"/>
      <c r="P71" s="33"/>
      <c r="Q71" s="47"/>
      <c r="R71" s="47"/>
      <c r="S71" s="47"/>
      <c r="T71" s="33"/>
      <c r="U71" s="33"/>
      <c r="V71" s="47"/>
      <c r="W71" s="47"/>
      <c r="X71" s="47"/>
    </row>
    <row r="72" spans="13:24" ht="14.25">
      <c r="M72" s="47"/>
      <c r="N72" s="47"/>
      <c r="O72" s="47"/>
      <c r="P72" s="33"/>
      <c r="Q72" s="47"/>
      <c r="R72" s="47"/>
      <c r="S72" s="47"/>
      <c r="T72" s="33"/>
      <c r="U72" s="33"/>
      <c r="V72" s="47"/>
      <c r="W72" s="47"/>
      <c r="X72" s="47"/>
    </row>
    <row r="73" spans="13:24" ht="14.25">
      <c r="M73" s="47"/>
      <c r="N73" s="47"/>
      <c r="O73" s="47"/>
      <c r="P73" s="33"/>
      <c r="Q73" s="47"/>
      <c r="R73" s="47"/>
      <c r="S73" s="47"/>
      <c r="T73" s="33"/>
      <c r="U73" s="33"/>
      <c r="V73" s="47"/>
      <c r="W73" s="47"/>
      <c r="X73" s="47"/>
    </row>
    <row r="74" spans="13:24" ht="14.25">
      <c r="M74" s="47"/>
      <c r="N74" s="47"/>
      <c r="O74" s="47"/>
      <c r="P74" s="33"/>
      <c r="Q74" s="47"/>
      <c r="R74" s="47"/>
      <c r="S74" s="47"/>
      <c r="T74" s="33"/>
      <c r="U74" s="33"/>
      <c r="V74" s="47"/>
      <c r="W74" s="47"/>
      <c r="X74" s="47"/>
    </row>
    <row r="75" spans="13:24" ht="14.25">
      <c r="M75" s="47"/>
      <c r="N75" s="47"/>
      <c r="O75" s="47"/>
      <c r="P75" s="33"/>
      <c r="Q75" s="47"/>
      <c r="R75" s="47"/>
      <c r="S75" s="47"/>
      <c r="T75" s="33"/>
      <c r="U75" s="33"/>
      <c r="V75" s="47"/>
      <c r="W75" s="47"/>
      <c r="X75" s="47"/>
    </row>
    <row r="76" spans="13:24" ht="14.25">
      <c r="M76" s="47"/>
      <c r="N76" s="47"/>
      <c r="O76" s="47"/>
      <c r="P76" s="33"/>
      <c r="Q76" s="47"/>
      <c r="R76" s="47"/>
      <c r="S76" s="47"/>
      <c r="T76" s="33"/>
      <c r="U76" s="33"/>
      <c r="V76" s="47"/>
      <c r="W76" s="47"/>
      <c r="X76" s="47"/>
    </row>
    <row r="77" spans="13:24" ht="14.25">
      <c r="M77" s="47"/>
      <c r="N77" s="47"/>
      <c r="O77" s="47"/>
      <c r="P77" s="33"/>
      <c r="Q77" s="47"/>
      <c r="R77" s="47"/>
      <c r="S77" s="47"/>
      <c r="T77" s="33"/>
      <c r="U77" s="33"/>
      <c r="V77" s="47"/>
      <c r="W77" s="47"/>
      <c r="X77" s="47"/>
    </row>
    <row r="78" spans="13:24" ht="12.75"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</sheetData>
  <sheetProtection/>
  <mergeCells count="6">
    <mergeCell ref="B5:B7"/>
    <mergeCell ref="C5:H5"/>
    <mergeCell ref="L5:L7"/>
    <mergeCell ref="M5:R5"/>
    <mergeCell ref="V5:V7"/>
    <mergeCell ref="W5:AB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MS,標準"V-1-4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61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9.140625" style="1" customWidth="1"/>
    <col min="11" max="11" width="1.7109375" style="1" customWidth="1"/>
    <col min="12" max="12" width="18.421875" style="1" customWidth="1"/>
    <col min="13" max="18" width="10.7109375" style="1" customWidth="1"/>
    <col min="19" max="19" width="2.7109375" style="1" customWidth="1"/>
    <col min="20" max="20" width="9.140625" style="1" customWidth="1"/>
    <col min="21" max="21" width="1.28515625" style="1" customWidth="1"/>
    <col min="22" max="22" width="18.421875" style="1" customWidth="1"/>
    <col min="23" max="26" width="10.7109375" style="1" customWidth="1"/>
    <col min="27" max="27" width="11.57421875" style="1" customWidth="1"/>
    <col min="28" max="28" width="12.57421875" style="1" customWidth="1"/>
    <col min="29" max="29" width="1.57421875" style="1" customWidth="1"/>
    <col min="30" max="16384" width="9.140625" style="1" customWidth="1"/>
  </cols>
  <sheetData>
    <row r="1" spans="1:29" ht="15" customHeight="1">
      <c r="A1" s="8"/>
      <c r="B1" s="8"/>
      <c r="C1" s="8"/>
      <c r="D1" s="8"/>
      <c r="E1" s="8"/>
      <c r="F1" s="8"/>
      <c r="G1" s="8"/>
      <c r="H1" s="8"/>
      <c r="I1" s="8"/>
      <c r="K1" s="8"/>
      <c r="L1" s="8"/>
      <c r="M1" s="8"/>
      <c r="N1" s="8"/>
      <c r="O1" s="8"/>
      <c r="P1" s="8"/>
      <c r="Q1" s="8"/>
      <c r="R1" s="8"/>
      <c r="S1" s="8"/>
      <c r="U1" s="8"/>
      <c r="V1" s="8"/>
      <c r="W1" s="8"/>
      <c r="X1" s="8"/>
      <c r="Y1" s="8"/>
      <c r="Z1" s="8"/>
      <c r="AA1" s="8"/>
      <c r="AB1" s="8"/>
      <c r="AC1" s="8"/>
    </row>
    <row r="2" spans="1:29" ht="15" customHeight="1">
      <c r="A2" s="8"/>
      <c r="B2" s="9" t="s">
        <v>78</v>
      </c>
      <c r="C2" s="9"/>
      <c r="D2" s="9"/>
      <c r="E2" s="9"/>
      <c r="F2" s="9"/>
      <c r="G2" s="9"/>
      <c r="H2" s="9"/>
      <c r="I2" s="8"/>
      <c r="K2" s="8"/>
      <c r="L2" s="9" t="s">
        <v>81</v>
      </c>
      <c r="M2" s="9"/>
      <c r="N2" s="9"/>
      <c r="O2" s="9"/>
      <c r="P2" s="9"/>
      <c r="Q2" s="9"/>
      <c r="R2" s="9"/>
      <c r="S2" s="8"/>
      <c r="U2" s="8"/>
      <c r="V2" s="9" t="s">
        <v>82</v>
      </c>
      <c r="W2" s="9"/>
      <c r="X2" s="9"/>
      <c r="Y2" s="9"/>
      <c r="Z2" s="9"/>
      <c r="AA2" s="9"/>
      <c r="AB2" s="9"/>
      <c r="AC2" s="8"/>
    </row>
    <row r="3" spans="1:29" ht="15" customHeight="1">
      <c r="A3" s="8"/>
      <c r="B3" s="9" t="s">
        <v>29</v>
      </c>
      <c r="C3" s="9"/>
      <c r="D3" s="9"/>
      <c r="E3" s="9"/>
      <c r="F3" s="9"/>
      <c r="G3" s="9"/>
      <c r="H3" s="9"/>
      <c r="I3" s="8"/>
      <c r="K3" s="8"/>
      <c r="L3" s="9" t="s">
        <v>63</v>
      </c>
      <c r="M3" s="9"/>
      <c r="N3" s="9"/>
      <c r="O3" s="9"/>
      <c r="P3" s="9"/>
      <c r="Q3" s="9"/>
      <c r="R3" s="9"/>
      <c r="S3" s="8"/>
      <c r="U3" s="8"/>
      <c r="V3" s="9" t="s">
        <v>87</v>
      </c>
      <c r="W3" s="9"/>
      <c r="X3" s="9"/>
      <c r="Y3" s="9"/>
      <c r="Z3" s="9"/>
      <c r="AA3" s="9"/>
      <c r="AB3" s="9"/>
      <c r="AC3" s="8"/>
    </row>
    <row r="4" spans="1:29" ht="15" customHeight="1">
      <c r="A4" s="8"/>
      <c r="B4" s="9"/>
      <c r="C4" s="9"/>
      <c r="D4" s="9"/>
      <c r="E4" s="9"/>
      <c r="F4" s="9"/>
      <c r="G4" s="9"/>
      <c r="H4" s="9"/>
      <c r="I4" s="8"/>
      <c r="K4" s="8"/>
      <c r="L4" s="9"/>
      <c r="M4" s="9"/>
      <c r="N4" s="9"/>
      <c r="O4" s="9"/>
      <c r="P4" s="9"/>
      <c r="Q4" s="9"/>
      <c r="R4" s="9"/>
      <c r="S4" s="8"/>
      <c r="U4" s="8"/>
      <c r="V4" s="9"/>
      <c r="W4" s="9"/>
      <c r="X4" s="9"/>
      <c r="Y4" s="9"/>
      <c r="Z4" s="9"/>
      <c r="AA4" s="9"/>
      <c r="AB4" s="9"/>
      <c r="AC4" s="8"/>
    </row>
    <row r="5" spans="1:29" ht="15" customHeight="1">
      <c r="A5" s="8"/>
      <c r="B5" s="52" t="s">
        <v>5</v>
      </c>
      <c r="C5" s="55" t="s">
        <v>16</v>
      </c>
      <c r="D5" s="56"/>
      <c r="E5" s="56"/>
      <c r="F5" s="56"/>
      <c r="G5" s="56"/>
      <c r="H5" s="57"/>
      <c r="I5" s="8"/>
      <c r="K5" s="8"/>
      <c r="L5" s="52" t="s">
        <v>43</v>
      </c>
      <c r="M5" s="55" t="s">
        <v>44</v>
      </c>
      <c r="N5" s="56"/>
      <c r="O5" s="56"/>
      <c r="P5" s="56"/>
      <c r="Q5" s="56"/>
      <c r="R5" s="57"/>
      <c r="S5" s="8"/>
      <c r="U5" s="8"/>
      <c r="V5" s="52" t="s">
        <v>43</v>
      </c>
      <c r="W5" s="55" t="s">
        <v>44</v>
      </c>
      <c r="X5" s="56"/>
      <c r="Y5" s="56"/>
      <c r="Z5" s="56"/>
      <c r="AA5" s="56"/>
      <c r="AB5" s="57"/>
      <c r="AC5" s="8"/>
    </row>
    <row r="6" spans="1:29" ht="29.25" customHeight="1">
      <c r="A6" s="8"/>
      <c r="B6" s="53"/>
      <c r="C6" s="10" t="s">
        <v>17</v>
      </c>
      <c r="D6" s="11" t="s">
        <v>6</v>
      </c>
      <c r="E6" s="12" t="s">
        <v>7</v>
      </c>
      <c r="F6" s="13" t="s">
        <v>45</v>
      </c>
      <c r="G6" s="11" t="s">
        <v>6</v>
      </c>
      <c r="H6" s="12" t="s">
        <v>7</v>
      </c>
      <c r="I6" s="8"/>
      <c r="K6" s="8"/>
      <c r="L6" s="53"/>
      <c r="M6" s="10" t="s">
        <v>45</v>
      </c>
      <c r="N6" s="11" t="s">
        <v>6</v>
      </c>
      <c r="O6" s="12" t="s">
        <v>7</v>
      </c>
      <c r="P6" s="13" t="s">
        <v>45</v>
      </c>
      <c r="Q6" s="11" t="s">
        <v>6</v>
      </c>
      <c r="R6" s="12" t="s">
        <v>7</v>
      </c>
      <c r="S6" s="8"/>
      <c r="U6" s="8"/>
      <c r="V6" s="53"/>
      <c r="W6" s="10" t="s">
        <v>45</v>
      </c>
      <c r="X6" s="11" t="s">
        <v>6</v>
      </c>
      <c r="Y6" s="12" t="s">
        <v>7</v>
      </c>
      <c r="Z6" s="13" t="s">
        <v>45</v>
      </c>
      <c r="AA6" s="11" t="s">
        <v>6</v>
      </c>
      <c r="AB6" s="12" t="s">
        <v>7</v>
      </c>
      <c r="AC6" s="8"/>
    </row>
    <row r="7" spans="1:29" ht="15" customHeight="1">
      <c r="A7" s="8"/>
      <c r="B7" s="54"/>
      <c r="C7" s="20"/>
      <c r="D7" s="20" t="s">
        <v>46</v>
      </c>
      <c r="E7" s="21"/>
      <c r="F7" s="14"/>
      <c r="G7" s="20" t="s">
        <v>8</v>
      </c>
      <c r="H7" s="21"/>
      <c r="I7" s="8"/>
      <c r="K7" s="8"/>
      <c r="L7" s="54"/>
      <c r="M7" s="22"/>
      <c r="N7" s="23" t="s">
        <v>59</v>
      </c>
      <c r="O7" s="24"/>
      <c r="P7" s="14"/>
      <c r="Q7" s="20" t="s">
        <v>8</v>
      </c>
      <c r="R7" s="21"/>
      <c r="S7" s="8"/>
      <c r="U7" s="8"/>
      <c r="V7" s="54"/>
      <c r="W7" s="20"/>
      <c r="X7" s="20" t="s">
        <v>60</v>
      </c>
      <c r="Y7" s="21"/>
      <c r="Z7" s="14"/>
      <c r="AA7" s="20" t="s">
        <v>61</v>
      </c>
      <c r="AB7" s="21"/>
      <c r="AC7" s="8"/>
    </row>
    <row r="8" spans="1:29" ht="6.75" customHeight="1">
      <c r="A8" s="8"/>
      <c r="B8" s="15"/>
      <c r="C8" s="6"/>
      <c r="D8" s="6"/>
      <c r="E8" s="6"/>
      <c r="F8" s="2"/>
      <c r="G8" s="2"/>
      <c r="H8" s="3"/>
      <c r="I8" s="8"/>
      <c r="K8" s="8"/>
      <c r="L8" s="15"/>
      <c r="M8" s="6"/>
      <c r="N8" s="6"/>
      <c r="O8" s="6"/>
      <c r="P8" s="2"/>
      <c r="Q8" s="2"/>
      <c r="R8" s="3"/>
      <c r="S8" s="8"/>
      <c r="U8" s="8"/>
      <c r="V8" s="15"/>
      <c r="W8" s="6"/>
      <c r="X8" s="6"/>
      <c r="Y8" s="6"/>
      <c r="Z8" s="25"/>
      <c r="AA8" s="25"/>
      <c r="AB8" s="26"/>
      <c r="AC8" s="8"/>
    </row>
    <row r="9" spans="1:29" ht="15">
      <c r="A9" s="8"/>
      <c r="B9" s="15" t="s">
        <v>31</v>
      </c>
      <c r="C9" s="6">
        <f>SUM(C11:C25)</f>
        <v>12312332089.754696</v>
      </c>
      <c r="D9" s="6">
        <f>SUM(D11:D25)</f>
        <v>7503779924.705698</v>
      </c>
      <c r="E9" s="6">
        <f>SUM(E11:E25)</f>
        <v>4808552165.048999</v>
      </c>
      <c r="F9" s="2">
        <f>C9/$C$9*100</f>
        <v>100</v>
      </c>
      <c r="G9" s="2">
        <f>D9/$C$9*100</f>
        <v>60.945236613214185</v>
      </c>
      <c r="H9" s="3">
        <f>E9/$C$9*100</f>
        <v>39.05476338678582</v>
      </c>
      <c r="I9" s="8"/>
      <c r="K9" s="8"/>
      <c r="L9" s="15" t="s">
        <v>48</v>
      </c>
      <c r="M9" s="6">
        <f>SUM(M11:M25)</f>
        <v>1461143.0000000002</v>
      </c>
      <c r="N9" s="6">
        <f>SUM(N11:N25)</f>
        <v>812319</v>
      </c>
      <c r="O9" s="6">
        <f>SUM(O11:O25)</f>
        <v>648824</v>
      </c>
      <c r="P9" s="2"/>
      <c r="Q9" s="2"/>
      <c r="R9" s="3"/>
      <c r="S9" s="8"/>
      <c r="U9" s="8"/>
      <c r="V9" s="15" t="s">
        <v>48</v>
      </c>
      <c r="W9" s="6">
        <f>C9/M9</f>
        <v>8426.50725476883</v>
      </c>
      <c r="X9" s="6">
        <f>D9/N9</f>
        <v>9237.479271943286</v>
      </c>
      <c r="Y9" s="6">
        <f>E9/O9</f>
        <v>7411.18109849358</v>
      </c>
      <c r="Z9" s="2">
        <f>W9/$W$9</f>
        <v>1</v>
      </c>
      <c r="AA9" s="2">
        <f>X9/$W$9</f>
        <v>1.09624058849715</v>
      </c>
      <c r="AB9" s="3">
        <f>Y9/$W$9</f>
        <v>0.8795080659664009</v>
      </c>
      <c r="AC9" s="8"/>
    </row>
    <row r="10" spans="1:29" ht="6.75" customHeight="1">
      <c r="A10" s="8"/>
      <c r="B10" s="15"/>
      <c r="C10" s="6"/>
      <c r="D10" s="6"/>
      <c r="E10" s="6"/>
      <c r="F10" s="2"/>
      <c r="G10" s="2"/>
      <c r="H10" s="3"/>
      <c r="I10" s="8"/>
      <c r="K10" s="8"/>
      <c r="L10" s="15"/>
      <c r="M10" s="6"/>
      <c r="N10" s="6"/>
      <c r="O10" s="6"/>
      <c r="P10" s="2"/>
      <c r="Q10" s="2"/>
      <c r="R10" s="3"/>
      <c r="S10" s="8"/>
      <c r="U10" s="8"/>
      <c r="V10" s="15"/>
      <c r="W10" s="6"/>
      <c r="X10" s="6"/>
      <c r="Y10" s="6"/>
      <c r="Z10" s="2"/>
      <c r="AA10" s="2"/>
      <c r="AB10" s="3"/>
      <c r="AC10" s="8"/>
    </row>
    <row r="11" spans="1:29" ht="15">
      <c r="A11" s="8"/>
      <c r="B11" s="15" t="s">
        <v>9</v>
      </c>
      <c r="C11" s="6">
        <f aca="true" t="shared" si="0" ref="C11:C25">D11+E11</f>
        <v>1760900065.7250051</v>
      </c>
      <c r="D11" s="6">
        <v>367626671.4960005</v>
      </c>
      <c r="E11" s="6">
        <v>1393273394.2290046</v>
      </c>
      <c r="F11" s="2">
        <f aca="true" t="shared" si="1" ref="F11:H25">C11/$C$9*100</f>
        <v>14.30192146287445</v>
      </c>
      <c r="G11" s="2">
        <f t="shared" si="1"/>
        <v>2.9858410966831297</v>
      </c>
      <c r="H11" s="3">
        <f t="shared" si="1"/>
        <v>11.31608036619132</v>
      </c>
      <c r="I11" s="8"/>
      <c r="K11" s="8"/>
      <c r="L11" s="15" t="s">
        <v>9</v>
      </c>
      <c r="M11" s="6">
        <f aca="true" t="shared" si="2" ref="M11:M25">N11+O11</f>
        <v>193421</v>
      </c>
      <c r="N11" s="6">
        <v>47415</v>
      </c>
      <c r="O11" s="6">
        <v>146006</v>
      </c>
      <c r="P11" s="2"/>
      <c r="Q11" s="2"/>
      <c r="R11" s="3"/>
      <c r="S11" s="8"/>
      <c r="U11" s="8"/>
      <c r="V11" s="15" t="s">
        <v>9</v>
      </c>
      <c r="W11" s="6">
        <f aca="true" t="shared" si="3" ref="W11:W25">C11/M11</f>
        <v>9103.975606190668</v>
      </c>
      <c r="X11" s="6">
        <f aca="true" t="shared" si="4" ref="X11:X25">D11/N11</f>
        <v>7753.383349066762</v>
      </c>
      <c r="Y11" s="6">
        <f aca="true" t="shared" si="5" ref="Y11:Y25">E11/O11</f>
        <v>9542.576292953745</v>
      </c>
      <c r="Z11" s="2">
        <f aca="true" t="shared" si="6" ref="Z11:AB25">W11/$W$9</f>
        <v>1.0803972904714982</v>
      </c>
      <c r="AA11" s="2">
        <f t="shared" si="6"/>
        <v>0.920118278504878</v>
      </c>
      <c r="AB11" s="3">
        <f t="shared" si="6"/>
        <v>1.1324474072639403</v>
      </c>
      <c r="AC11" s="8"/>
    </row>
    <row r="12" spans="1:29" ht="15">
      <c r="A12" s="8"/>
      <c r="B12" s="15">
        <v>2</v>
      </c>
      <c r="C12" s="6">
        <f t="shared" si="0"/>
        <v>1780273374.093894</v>
      </c>
      <c r="D12" s="6">
        <v>667529758.7128977</v>
      </c>
      <c r="E12" s="6">
        <v>1112743615.3809962</v>
      </c>
      <c r="F12" s="2">
        <f t="shared" si="1"/>
        <v>14.459270275655497</v>
      </c>
      <c r="G12" s="2">
        <f t="shared" si="1"/>
        <v>5.421635428988799</v>
      </c>
      <c r="H12" s="3">
        <f t="shared" si="1"/>
        <v>9.037634846666696</v>
      </c>
      <c r="I12" s="8"/>
      <c r="K12" s="8"/>
      <c r="L12" s="15">
        <v>2</v>
      </c>
      <c r="M12" s="6">
        <f t="shared" si="2"/>
        <v>326202</v>
      </c>
      <c r="N12" s="6">
        <v>125020</v>
      </c>
      <c r="O12" s="6">
        <v>201182</v>
      </c>
      <c r="P12" s="2"/>
      <c r="Q12" s="2"/>
      <c r="R12" s="3"/>
      <c r="S12" s="8"/>
      <c r="U12" s="8"/>
      <c r="V12" s="15">
        <v>2</v>
      </c>
      <c r="W12" s="6">
        <f t="shared" si="3"/>
        <v>5457.5795798121835</v>
      </c>
      <c r="X12" s="6">
        <f t="shared" si="4"/>
        <v>5339.383768300253</v>
      </c>
      <c r="Y12" s="6">
        <f t="shared" si="5"/>
        <v>5531.029691428638</v>
      </c>
      <c r="Z12" s="2">
        <f t="shared" si="6"/>
        <v>0.6476680568599243</v>
      </c>
      <c r="AA12" s="2">
        <f t="shared" si="6"/>
        <v>0.6336413898271464</v>
      </c>
      <c r="AB12" s="3">
        <f t="shared" si="6"/>
        <v>0.6563846115836963</v>
      </c>
      <c r="AC12" s="8"/>
    </row>
    <row r="13" spans="1:29" ht="15">
      <c r="A13" s="8"/>
      <c r="B13" s="15">
        <v>3</v>
      </c>
      <c r="C13" s="6">
        <f t="shared" si="0"/>
        <v>625504482.480999</v>
      </c>
      <c r="D13" s="6">
        <v>259590288.79600063</v>
      </c>
      <c r="E13" s="6">
        <v>365914193.68499833</v>
      </c>
      <c r="F13" s="2">
        <f t="shared" si="1"/>
        <v>5.080308733724719</v>
      </c>
      <c r="G13" s="2">
        <f t="shared" si="1"/>
        <v>2.108376275945401</v>
      </c>
      <c r="H13" s="3">
        <f t="shared" si="1"/>
        <v>2.971932457779318</v>
      </c>
      <c r="I13" s="8"/>
      <c r="K13" s="8"/>
      <c r="L13" s="15">
        <v>3</v>
      </c>
      <c r="M13" s="6">
        <f t="shared" si="2"/>
        <v>130422</v>
      </c>
      <c r="N13" s="6">
        <v>54840</v>
      </c>
      <c r="O13" s="6">
        <v>75582</v>
      </c>
      <c r="P13" s="2"/>
      <c r="Q13" s="2"/>
      <c r="R13" s="3"/>
      <c r="S13" s="8"/>
      <c r="U13" s="8"/>
      <c r="V13" s="15">
        <v>3</v>
      </c>
      <c r="W13" s="6">
        <f t="shared" si="3"/>
        <v>4796.004374116323</v>
      </c>
      <c r="X13" s="6">
        <f t="shared" si="4"/>
        <v>4733.593887600303</v>
      </c>
      <c r="Y13" s="6">
        <f t="shared" si="5"/>
        <v>4841.287524609012</v>
      </c>
      <c r="Z13" s="2">
        <f t="shared" si="6"/>
        <v>0.569156855754454</v>
      </c>
      <c r="AA13" s="2">
        <f t="shared" si="6"/>
        <v>0.5617504079073107</v>
      </c>
      <c r="AB13" s="3">
        <f t="shared" si="6"/>
        <v>0.5745307490086324</v>
      </c>
      <c r="AC13" s="8"/>
    </row>
    <row r="14" spans="1:29" ht="15">
      <c r="A14" s="8"/>
      <c r="B14" s="15">
        <v>4</v>
      </c>
      <c r="C14" s="6">
        <f t="shared" si="0"/>
        <v>378294709.2240002</v>
      </c>
      <c r="D14" s="6">
        <v>181218508.18999988</v>
      </c>
      <c r="E14" s="6">
        <v>197076201.0340003</v>
      </c>
      <c r="F14" s="2">
        <f t="shared" si="1"/>
        <v>3.072486239538534</v>
      </c>
      <c r="G14" s="2">
        <f t="shared" si="1"/>
        <v>1.4718455193455586</v>
      </c>
      <c r="H14" s="3">
        <f t="shared" si="1"/>
        <v>1.6006407201929747</v>
      </c>
      <c r="I14" s="8"/>
      <c r="K14" s="8"/>
      <c r="L14" s="15">
        <v>4</v>
      </c>
      <c r="M14" s="6">
        <f t="shared" si="2"/>
        <v>78424</v>
      </c>
      <c r="N14" s="6">
        <v>38096</v>
      </c>
      <c r="O14" s="6">
        <v>40328</v>
      </c>
      <c r="P14" s="2"/>
      <c r="Q14" s="2"/>
      <c r="R14" s="3"/>
      <c r="S14" s="8"/>
      <c r="U14" s="8"/>
      <c r="V14" s="15">
        <v>4</v>
      </c>
      <c r="W14" s="6">
        <f t="shared" si="3"/>
        <v>4823.710971437318</v>
      </c>
      <c r="X14" s="6">
        <f t="shared" si="4"/>
        <v>4756.890702173453</v>
      </c>
      <c r="Y14" s="6">
        <f t="shared" si="5"/>
        <v>4886.832995288641</v>
      </c>
      <c r="Z14" s="2">
        <f t="shared" si="6"/>
        <v>0.5724448844101363</v>
      </c>
      <c r="AA14" s="2">
        <f t="shared" si="6"/>
        <v>0.5645151138369193</v>
      </c>
      <c r="AB14" s="3">
        <f t="shared" si="6"/>
        <v>0.5799357726207409</v>
      </c>
      <c r="AC14" s="8"/>
    </row>
    <row r="15" spans="1:29" ht="15">
      <c r="A15" s="8"/>
      <c r="B15" s="15" t="s">
        <v>32</v>
      </c>
      <c r="C15" s="6">
        <f t="shared" si="0"/>
        <v>254152108.4910001</v>
      </c>
      <c r="D15" s="6">
        <v>142373619.91700026</v>
      </c>
      <c r="E15" s="6">
        <v>111778488.57399982</v>
      </c>
      <c r="F15" s="2">
        <f t="shared" si="1"/>
        <v>2.0642077117338675</v>
      </c>
      <c r="G15" s="2">
        <f t="shared" si="1"/>
        <v>1.1563497384502146</v>
      </c>
      <c r="H15" s="3">
        <f t="shared" si="1"/>
        <v>0.9078579732836531</v>
      </c>
      <c r="I15" s="8"/>
      <c r="K15" s="8"/>
      <c r="L15" s="15" t="s">
        <v>49</v>
      </c>
      <c r="M15" s="6">
        <f t="shared" si="2"/>
        <v>49930</v>
      </c>
      <c r="N15" s="6">
        <v>26515</v>
      </c>
      <c r="O15" s="6">
        <v>23415</v>
      </c>
      <c r="P15" s="2"/>
      <c r="Q15" s="2"/>
      <c r="R15" s="3"/>
      <c r="S15" s="8"/>
      <c r="U15" s="8"/>
      <c r="V15" s="15" t="s">
        <v>49</v>
      </c>
      <c r="W15" s="6">
        <f t="shared" si="3"/>
        <v>5090.168405587825</v>
      </c>
      <c r="X15" s="6">
        <f t="shared" si="4"/>
        <v>5369.550062870084</v>
      </c>
      <c r="Y15" s="6">
        <f t="shared" si="5"/>
        <v>4773.798358915217</v>
      </c>
      <c r="Z15" s="2">
        <f t="shared" si="6"/>
        <v>0.6040662224205806</v>
      </c>
      <c r="AA15" s="2">
        <f t="shared" si="6"/>
        <v>0.6372213184568593</v>
      </c>
      <c r="AB15" s="3">
        <f t="shared" si="6"/>
        <v>0.5665215984017069</v>
      </c>
      <c r="AC15" s="8"/>
    </row>
    <row r="16" spans="1:29" ht="15">
      <c r="A16" s="8"/>
      <c r="B16" s="15" t="s">
        <v>33</v>
      </c>
      <c r="C16" s="6">
        <f t="shared" si="0"/>
        <v>195929177.88799968</v>
      </c>
      <c r="D16" s="6">
        <v>114865304.84799977</v>
      </c>
      <c r="E16" s="6">
        <v>81063873.03999992</v>
      </c>
      <c r="F16" s="2">
        <f t="shared" si="1"/>
        <v>1.5913246691180116</v>
      </c>
      <c r="G16" s="2">
        <f>D16/$C$9*100</f>
        <v>0.932928904212884</v>
      </c>
      <c r="H16" s="3">
        <f t="shared" si="1"/>
        <v>0.6583957649051276</v>
      </c>
      <c r="I16" s="8"/>
      <c r="K16" s="8"/>
      <c r="L16" s="15" t="s">
        <v>50</v>
      </c>
      <c r="M16" s="6">
        <f t="shared" si="2"/>
        <v>36144</v>
      </c>
      <c r="N16" s="6">
        <v>20574</v>
      </c>
      <c r="O16" s="6">
        <v>15570</v>
      </c>
      <c r="P16" s="2"/>
      <c r="Q16" s="2"/>
      <c r="R16" s="3"/>
      <c r="S16" s="8"/>
      <c r="U16" s="8"/>
      <c r="V16" s="15" t="s">
        <v>50</v>
      </c>
      <c r="W16" s="6">
        <f t="shared" si="3"/>
        <v>5420.793987605126</v>
      </c>
      <c r="X16" s="6">
        <f t="shared" si="4"/>
        <v>5583.032217750548</v>
      </c>
      <c r="Y16" s="6">
        <f t="shared" si="5"/>
        <v>5206.414453436089</v>
      </c>
      <c r="Z16" s="2">
        <f t="shared" si="6"/>
        <v>0.6433025954540447</v>
      </c>
      <c r="AA16" s="2">
        <f t="shared" si="6"/>
        <v>0.6625559142064383</v>
      </c>
      <c r="AB16" s="3">
        <f t="shared" si="6"/>
        <v>0.6178615048945235</v>
      </c>
      <c r="AC16" s="8"/>
    </row>
    <row r="17" spans="1:29" ht="15">
      <c r="A17" s="8"/>
      <c r="B17" s="15" t="s">
        <v>34</v>
      </c>
      <c r="C17" s="6">
        <f t="shared" si="0"/>
        <v>142676545.0999996</v>
      </c>
      <c r="D17" s="6">
        <v>90182798.39599957</v>
      </c>
      <c r="E17" s="6">
        <v>52493746.704000026</v>
      </c>
      <c r="F17" s="2">
        <f t="shared" si="1"/>
        <v>1.1588100780576185</v>
      </c>
      <c r="G17" s="2">
        <f>D17/$C$9*100</f>
        <v>0.7324591128519204</v>
      </c>
      <c r="H17" s="3">
        <f t="shared" si="1"/>
        <v>0.42635096520569793</v>
      </c>
      <c r="I17" s="8"/>
      <c r="K17" s="8"/>
      <c r="L17" s="15" t="s">
        <v>51</v>
      </c>
      <c r="M17" s="6">
        <f t="shared" si="2"/>
        <v>26187</v>
      </c>
      <c r="N17" s="6">
        <v>16401</v>
      </c>
      <c r="O17" s="6">
        <v>9786</v>
      </c>
      <c r="P17" s="2"/>
      <c r="Q17" s="2"/>
      <c r="R17" s="3"/>
      <c r="S17" s="8"/>
      <c r="U17" s="8"/>
      <c r="V17" s="15" t="s">
        <v>51</v>
      </c>
      <c r="W17" s="6">
        <f t="shared" si="3"/>
        <v>5448.373051514095</v>
      </c>
      <c r="X17" s="6">
        <f t="shared" si="4"/>
        <v>5498.615840253617</v>
      </c>
      <c r="Y17" s="6">
        <f t="shared" si="5"/>
        <v>5364.167862660946</v>
      </c>
      <c r="Z17" s="2">
        <f t="shared" si="6"/>
        <v>0.6465754893204045</v>
      </c>
      <c r="AA17" s="2">
        <f t="shared" si="6"/>
        <v>0.6525379583743637</v>
      </c>
      <c r="AB17" s="3">
        <f t="shared" si="6"/>
        <v>0.6365825959059362</v>
      </c>
      <c r="AC17" s="8"/>
    </row>
    <row r="18" spans="1:29" ht="15">
      <c r="A18" s="8"/>
      <c r="B18" s="15" t="s">
        <v>35</v>
      </c>
      <c r="C18" s="6">
        <f t="shared" si="0"/>
        <v>118375081.05600008</v>
      </c>
      <c r="D18" s="6">
        <v>67220138.61400008</v>
      </c>
      <c r="E18" s="6">
        <v>51154942.44200001</v>
      </c>
      <c r="F18" s="2">
        <f t="shared" si="1"/>
        <v>0.9614350895757761</v>
      </c>
      <c r="G18" s="2">
        <f>D18/$C$9*100</f>
        <v>0.5459578098119618</v>
      </c>
      <c r="H18" s="3">
        <f t="shared" si="1"/>
        <v>0.41547727976381443</v>
      </c>
      <c r="I18" s="8"/>
      <c r="K18" s="8"/>
      <c r="L18" s="15" t="s">
        <v>52</v>
      </c>
      <c r="M18" s="6">
        <f t="shared" si="2"/>
        <v>20320</v>
      </c>
      <c r="N18" s="6">
        <v>13184</v>
      </c>
      <c r="O18" s="6">
        <v>7136</v>
      </c>
      <c r="P18" s="2"/>
      <c r="Q18" s="2"/>
      <c r="R18" s="3"/>
      <c r="S18" s="8"/>
      <c r="U18" s="8"/>
      <c r="V18" s="15" t="s">
        <v>52</v>
      </c>
      <c r="W18" s="6">
        <f t="shared" si="3"/>
        <v>5825.545327559059</v>
      </c>
      <c r="X18" s="6">
        <f t="shared" si="4"/>
        <v>5098.614882736657</v>
      </c>
      <c r="Y18" s="6">
        <f t="shared" si="5"/>
        <v>7168.573772701795</v>
      </c>
      <c r="Z18" s="2">
        <f t="shared" si="6"/>
        <v>0.6913357042755996</v>
      </c>
      <c r="AA18" s="2">
        <f t="shared" si="6"/>
        <v>0.6050685923104365</v>
      </c>
      <c r="AB18" s="3">
        <f t="shared" si="6"/>
        <v>0.8507170949915066</v>
      </c>
      <c r="AC18" s="8"/>
    </row>
    <row r="19" spans="1:29" ht="15">
      <c r="A19" s="8"/>
      <c r="B19" s="15" t="s">
        <v>36</v>
      </c>
      <c r="C19" s="6">
        <f t="shared" si="0"/>
        <v>73386557.05600001</v>
      </c>
      <c r="D19" s="6">
        <v>43032449.90600002</v>
      </c>
      <c r="E19" s="6">
        <v>30354107.14999999</v>
      </c>
      <c r="F19" s="2">
        <f t="shared" si="1"/>
        <v>0.5960410791475177</v>
      </c>
      <c r="G19" s="2">
        <f>D19/$C$9*100</f>
        <v>0.3495068975747337</v>
      </c>
      <c r="H19" s="3">
        <f t="shared" si="1"/>
        <v>0.24653418157278398</v>
      </c>
      <c r="I19" s="8"/>
      <c r="K19" s="8"/>
      <c r="L19" s="15" t="s">
        <v>53</v>
      </c>
      <c r="M19" s="6">
        <f t="shared" si="2"/>
        <v>16344</v>
      </c>
      <c r="N19" s="6">
        <v>11025</v>
      </c>
      <c r="O19" s="6">
        <v>5319</v>
      </c>
      <c r="P19" s="2"/>
      <c r="Q19" s="2"/>
      <c r="R19" s="3"/>
      <c r="S19" s="8"/>
      <c r="U19" s="8"/>
      <c r="V19" s="15" t="s">
        <v>53</v>
      </c>
      <c r="W19" s="6">
        <f t="shared" si="3"/>
        <v>4490.122188937837</v>
      </c>
      <c r="X19" s="6">
        <f t="shared" si="4"/>
        <v>3903.1700595011353</v>
      </c>
      <c r="Y19" s="6">
        <f t="shared" si="5"/>
        <v>5706.731932694113</v>
      </c>
      <c r="Z19" s="2">
        <f t="shared" si="6"/>
        <v>0.5328568590974312</v>
      </c>
      <c r="AA19" s="2">
        <f t="shared" si="6"/>
        <v>0.4632014121025299</v>
      </c>
      <c r="AB19" s="3">
        <f t="shared" si="6"/>
        <v>0.6772357466926159</v>
      </c>
      <c r="AC19" s="8"/>
    </row>
    <row r="20" spans="1:29" ht="15">
      <c r="A20" s="8"/>
      <c r="B20" s="15" t="s">
        <v>0</v>
      </c>
      <c r="C20" s="6">
        <f t="shared" si="0"/>
        <v>555630816.8507993</v>
      </c>
      <c r="D20" s="6">
        <v>382769869.53879946</v>
      </c>
      <c r="E20" s="6">
        <v>172860947.31199986</v>
      </c>
      <c r="F20" s="2">
        <f t="shared" si="1"/>
        <v>4.512799141546461</v>
      </c>
      <c r="G20" s="2">
        <f t="shared" si="1"/>
        <v>3.1088332149301663</v>
      </c>
      <c r="H20" s="3">
        <f t="shared" si="1"/>
        <v>1.4039659266162943</v>
      </c>
      <c r="I20" s="8"/>
      <c r="K20" s="8"/>
      <c r="L20" s="15" t="s">
        <v>0</v>
      </c>
      <c r="M20" s="6">
        <f t="shared" si="2"/>
        <v>90262.00000000022</v>
      </c>
      <c r="N20" s="6">
        <v>66586.00000000019</v>
      </c>
      <c r="O20" s="6">
        <v>23676.000000000025</v>
      </c>
      <c r="P20" s="2"/>
      <c r="Q20" s="2"/>
      <c r="R20" s="3"/>
      <c r="S20" s="8"/>
      <c r="U20" s="8"/>
      <c r="V20" s="15" t="s">
        <v>0</v>
      </c>
      <c r="W20" s="6">
        <f t="shared" si="3"/>
        <v>6155.755654104695</v>
      </c>
      <c r="X20" s="6">
        <f t="shared" si="4"/>
        <v>5748.503732598419</v>
      </c>
      <c r="Y20" s="6">
        <f t="shared" si="5"/>
        <v>7301.10438046966</v>
      </c>
      <c r="Z20" s="2">
        <f t="shared" si="6"/>
        <v>0.7305227976420428</v>
      </c>
      <c r="AA20" s="2">
        <f t="shared" si="6"/>
        <v>0.682192936978148</v>
      </c>
      <c r="AB20" s="3">
        <f t="shared" si="6"/>
        <v>0.8664449171793843</v>
      </c>
      <c r="AC20" s="8"/>
    </row>
    <row r="21" spans="1:29" ht="15">
      <c r="A21" s="8"/>
      <c r="B21" s="15" t="s">
        <v>1</v>
      </c>
      <c r="C21" s="6">
        <f t="shared" si="0"/>
        <v>769908593.5150005</v>
      </c>
      <c r="D21" s="6">
        <v>667275287.3330005</v>
      </c>
      <c r="E21" s="6">
        <v>102633306.18199995</v>
      </c>
      <c r="F21" s="2">
        <f t="shared" si="1"/>
        <v>6.253149995488301</v>
      </c>
      <c r="G21" s="2">
        <f t="shared" si="1"/>
        <v>5.419568628174445</v>
      </c>
      <c r="H21" s="3">
        <f t="shared" si="1"/>
        <v>0.8335813673138568</v>
      </c>
      <c r="I21" s="8"/>
      <c r="K21" s="8"/>
      <c r="L21" s="15" t="s">
        <v>1</v>
      </c>
      <c r="M21" s="6">
        <f t="shared" si="2"/>
        <v>76436.99999999997</v>
      </c>
      <c r="N21" s="6">
        <v>59607.99999999996</v>
      </c>
      <c r="O21" s="6">
        <v>16829.00000000001</v>
      </c>
      <c r="P21" s="2"/>
      <c r="Q21" s="2"/>
      <c r="R21" s="3"/>
      <c r="S21" s="8"/>
      <c r="U21" s="8"/>
      <c r="V21" s="15" t="s">
        <v>1</v>
      </c>
      <c r="W21" s="6">
        <f t="shared" si="3"/>
        <v>10072.45958783051</v>
      </c>
      <c r="X21" s="6">
        <f t="shared" si="4"/>
        <v>11194.391479885266</v>
      </c>
      <c r="Y21" s="6">
        <f t="shared" si="5"/>
        <v>6098.598026145338</v>
      </c>
      <c r="Z21" s="2">
        <f t="shared" si="6"/>
        <v>1.1953303169744716</v>
      </c>
      <c r="AA21" s="2">
        <f t="shared" si="6"/>
        <v>1.3284734874642161</v>
      </c>
      <c r="AB21" s="3">
        <f t="shared" si="6"/>
        <v>0.7237397229669441</v>
      </c>
      <c r="AC21" s="8"/>
    </row>
    <row r="22" spans="1:29" ht="15">
      <c r="A22" s="8"/>
      <c r="B22" s="15" t="s">
        <v>2</v>
      </c>
      <c r="C22" s="6">
        <f t="shared" si="0"/>
        <v>367252858.3980001</v>
      </c>
      <c r="D22" s="6">
        <v>270181785.66800016</v>
      </c>
      <c r="E22" s="6">
        <v>97071072.72999997</v>
      </c>
      <c r="F22" s="2">
        <f t="shared" si="1"/>
        <v>2.982805009812865</v>
      </c>
      <c r="G22" s="2">
        <f t="shared" si="1"/>
        <v>2.194399758700653</v>
      </c>
      <c r="H22" s="3">
        <f t="shared" si="1"/>
        <v>0.7884052511122122</v>
      </c>
      <c r="I22" s="8"/>
      <c r="K22" s="8"/>
      <c r="L22" s="15" t="s">
        <v>2</v>
      </c>
      <c r="M22" s="6">
        <f t="shared" si="2"/>
        <v>40365.000000000015</v>
      </c>
      <c r="N22" s="6">
        <v>32085.000000000007</v>
      </c>
      <c r="O22" s="6">
        <v>8280.000000000004</v>
      </c>
      <c r="P22" s="2"/>
      <c r="Q22" s="2"/>
      <c r="R22" s="3"/>
      <c r="S22" s="8"/>
      <c r="U22" s="8"/>
      <c r="V22" s="15" t="s">
        <v>2</v>
      </c>
      <c r="W22" s="6">
        <f t="shared" si="3"/>
        <v>9098.299477220364</v>
      </c>
      <c r="X22" s="6">
        <f t="shared" si="4"/>
        <v>8420.813017547143</v>
      </c>
      <c r="Y22" s="6">
        <f t="shared" si="5"/>
        <v>11723.559508454098</v>
      </c>
      <c r="Z22" s="2">
        <f t="shared" si="6"/>
        <v>1.0797236864741728</v>
      </c>
      <c r="AA22" s="2">
        <f t="shared" si="6"/>
        <v>0.9993242470397845</v>
      </c>
      <c r="AB22" s="3">
        <f t="shared" si="6"/>
        <v>1.3912715142824283</v>
      </c>
      <c r="AC22" s="8"/>
    </row>
    <row r="23" spans="1:29" ht="15">
      <c r="A23" s="8"/>
      <c r="B23" s="15" t="s">
        <v>3</v>
      </c>
      <c r="C23" s="6">
        <f t="shared" si="0"/>
        <v>1001094628.2300003</v>
      </c>
      <c r="D23" s="6">
        <v>921947122.7000003</v>
      </c>
      <c r="E23" s="6">
        <v>79147505.53000002</v>
      </c>
      <c r="F23" s="2">
        <f t="shared" si="1"/>
        <v>8.130828675934012</v>
      </c>
      <c r="G23" s="2">
        <f t="shared" si="1"/>
        <v>7.487997529462094</v>
      </c>
      <c r="H23" s="3">
        <f t="shared" si="1"/>
        <v>0.6428311464719183</v>
      </c>
      <c r="I23" s="8"/>
      <c r="K23" s="8"/>
      <c r="L23" s="15" t="s">
        <v>3</v>
      </c>
      <c r="M23" s="6">
        <f t="shared" si="2"/>
        <v>78238.99999999999</v>
      </c>
      <c r="N23" s="6">
        <v>63892.99999999999</v>
      </c>
      <c r="O23" s="6">
        <v>14345.999999999996</v>
      </c>
      <c r="P23" s="2"/>
      <c r="Q23" s="2"/>
      <c r="R23" s="3"/>
      <c r="S23" s="8"/>
      <c r="U23" s="8"/>
      <c r="V23" s="15" t="s">
        <v>3</v>
      </c>
      <c r="W23" s="6">
        <f t="shared" si="3"/>
        <v>12795.340280806253</v>
      </c>
      <c r="X23" s="6">
        <f t="shared" si="4"/>
        <v>14429.5481930728</v>
      </c>
      <c r="Y23" s="6">
        <f t="shared" si="5"/>
        <v>5517.043463683259</v>
      </c>
      <c r="Z23" s="2">
        <f t="shared" si="6"/>
        <v>1.518463094369848</v>
      </c>
      <c r="AA23" s="2">
        <f t="shared" si="6"/>
        <v>1.7123996641558288</v>
      </c>
      <c r="AB23" s="3">
        <f t="shared" si="6"/>
        <v>0.6547248221451405</v>
      </c>
      <c r="AC23" s="8"/>
    </row>
    <row r="24" spans="1:29" ht="15">
      <c r="A24" s="8"/>
      <c r="B24" s="15" t="s">
        <v>4</v>
      </c>
      <c r="C24" s="6">
        <f t="shared" si="0"/>
        <v>1239184876.49</v>
      </c>
      <c r="D24" s="6">
        <v>1175367304.52</v>
      </c>
      <c r="E24" s="6">
        <v>63817571.970000006</v>
      </c>
      <c r="F24" s="2">
        <f t="shared" si="1"/>
        <v>10.064582951926281</v>
      </c>
      <c r="G24" s="2">
        <f t="shared" si="1"/>
        <v>9.546260578026834</v>
      </c>
      <c r="H24" s="3">
        <f t="shared" si="1"/>
        <v>0.5183223738994476</v>
      </c>
      <c r="I24" s="8"/>
      <c r="K24" s="8"/>
      <c r="L24" s="15" t="s">
        <v>4</v>
      </c>
      <c r="M24" s="6">
        <f t="shared" si="2"/>
        <v>67020</v>
      </c>
      <c r="N24" s="6">
        <v>60395.99999999999</v>
      </c>
      <c r="O24" s="6">
        <v>6624</v>
      </c>
      <c r="P24" s="2"/>
      <c r="Q24" s="2"/>
      <c r="R24" s="3"/>
      <c r="S24" s="8"/>
      <c r="U24" s="8"/>
      <c r="V24" s="15" t="s">
        <v>4</v>
      </c>
      <c r="W24" s="6">
        <f t="shared" si="3"/>
        <v>18489.777327514174</v>
      </c>
      <c r="X24" s="6">
        <f t="shared" si="4"/>
        <v>19461.012393536</v>
      </c>
      <c r="Y24" s="6">
        <f t="shared" si="5"/>
        <v>9634.295285326089</v>
      </c>
      <c r="Z24" s="2">
        <f t="shared" si="6"/>
        <v>2.1942397684461987</v>
      </c>
      <c r="AA24" s="2">
        <f t="shared" si="6"/>
        <v>2.30949927474665</v>
      </c>
      <c r="AB24" s="3">
        <f t="shared" si="6"/>
        <v>1.1433319872683587</v>
      </c>
      <c r="AC24" s="8"/>
    </row>
    <row r="25" spans="1:29" ht="15">
      <c r="A25" s="8"/>
      <c r="B25" s="15" t="s">
        <v>37</v>
      </c>
      <c r="C25" s="6">
        <f t="shared" si="0"/>
        <v>3049768215.155999</v>
      </c>
      <c r="D25" s="6">
        <v>2152599016.0699997</v>
      </c>
      <c r="E25" s="6">
        <v>897169199.0859997</v>
      </c>
      <c r="F25" s="2">
        <f t="shared" si="1"/>
        <v>24.7700288858661</v>
      </c>
      <c r="G25" s="2">
        <f t="shared" si="1"/>
        <v>17.48327612005539</v>
      </c>
      <c r="H25" s="3">
        <f t="shared" si="1"/>
        <v>7.286752765810708</v>
      </c>
      <c r="I25" s="8"/>
      <c r="K25" s="8"/>
      <c r="L25" s="15" t="s">
        <v>54</v>
      </c>
      <c r="M25" s="6">
        <f t="shared" si="2"/>
        <v>231425.99999999994</v>
      </c>
      <c r="N25" s="6">
        <v>176680.99999999994</v>
      </c>
      <c r="O25" s="6">
        <v>54744.99999999999</v>
      </c>
      <c r="P25" s="2"/>
      <c r="Q25" s="2"/>
      <c r="R25" s="3"/>
      <c r="S25" s="8"/>
      <c r="U25" s="8"/>
      <c r="V25" s="15" t="s">
        <v>54</v>
      </c>
      <c r="W25" s="6">
        <f t="shared" si="3"/>
        <v>13178.157230198854</v>
      </c>
      <c r="X25" s="6">
        <f t="shared" si="4"/>
        <v>12183.534257050846</v>
      </c>
      <c r="Y25" s="6">
        <f t="shared" si="5"/>
        <v>16388.148672682433</v>
      </c>
      <c r="Z25" s="2">
        <f t="shared" si="6"/>
        <v>1.5638931803851368</v>
      </c>
      <c r="AA25" s="2">
        <f t="shared" si="6"/>
        <v>1.4458581579165903</v>
      </c>
      <c r="AB25" s="3">
        <f t="shared" si="6"/>
        <v>1.9448329156078106</v>
      </c>
      <c r="AC25" s="8"/>
    </row>
    <row r="26" spans="1:29" ht="6.75" customHeight="1">
      <c r="A26" s="8"/>
      <c r="B26" s="15"/>
      <c r="C26" s="6"/>
      <c r="D26" s="6"/>
      <c r="E26" s="6"/>
      <c r="F26" s="2"/>
      <c r="G26" s="2"/>
      <c r="H26" s="3"/>
      <c r="I26" s="8"/>
      <c r="K26" s="8"/>
      <c r="L26" s="15"/>
      <c r="M26" s="6"/>
      <c r="N26" s="6"/>
      <c r="O26" s="6"/>
      <c r="P26" s="2"/>
      <c r="Q26" s="2"/>
      <c r="R26" s="3"/>
      <c r="S26" s="8"/>
      <c r="U26" s="8"/>
      <c r="V26" s="15"/>
      <c r="W26" s="6"/>
      <c r="X26" s="6"/>
      <c r="Y26" s="6"/>
      <c r="Z26" s="2"/>
      <c r="AA26" s="2"/>
      <c r="AB26" s="3"/>
      <c r="AC26" s="8"/>
    </row>
    <row r="27" spans="1:29" ht="16.5" customHeight="1">
      <c r="A27" s="8"/>
      <c r="B27" s="16" t="s">
        <v>10</v>
      </c>
      <c r="C27" s="6">
        <f>SUM(C15:C25)</f>
        <v>7767359458.230799</v>
      </c>
      <c r="D27" s="6">
        <f>SUM(D15:D25)</f>
        <v>6027814697.510799</v>
      </c>
      <c r="E27" s="6">
        <f>SUM(E15:E25)</f>
        <v>1739544760.7199993</v>
      </c>
      <c r="F27" s="2">
        <f aca="true" t="shared" si="7" ref="F27:F36">C27/$C$9*100</f>
        <v>63.08601328820681</v>
      </c>
      <c r="G27" s="2">
        <f aca="true" t="shared" si="8" ref="G27:G36">D27/$C$9*100</f>
        <v>48.95753829225129</v>
      </c>
      <c r="H27" s="3">
        <f aca="true" t="shared" si="9" ref="H27:H36">E27/$C$9*100</f>
        <v>14.128474995955514</v>
      </c>
      <c r="I27" s="8"/>
      <c r="K27" s="8"/>
      <c r="L27" s="16" t="s">
        <v>10</v>
      </c>
      <c r="M27" s="6">
        <f>SUM(M15:M25)</f>
        <v>732674.0000000002</v>
      </c>
      <c r="N27" s="6">
        <f>SUM(N15:N25)</f>
        <v>546948</v>
      </c>
      <c r="O27" s="6">
        <f>SUM(O15:O25)</f>
        <v>185726.00000000003</v>
      </c>
      <c r="P27" s="2"/>
      <c r="Q27" s="2"/>
      <c r="R27" s="3"/>
      <c r="S27" s="8"/>
      <c r="U27" s="8"/>
      <c r="V27" s="16" t="s">
        <v>10</v>
      </c>
      <c r="W27" s="6">
        <f aca="true" t="shared" si="10" ref="W27:W36">C27/M27</f>
        <v>10601.38541592959</v>
      </c>
      <c r="X27" s="6">
        <f aca="true" t="shared" si="11" ref="X27:X36">D27/N27</f>
        <v>11020.818610746906</v>
      </c>
      <c r="Y27" s="6">
        <f aca="true" t="shared" si="12" ref="Y27:Y36">E27/O27</f>
        <v>9366.188690436444</v>
      </c>
      <c r="Z27" s="2">
        <f aca="true" t="shared" si="13" ref="Z27:AB36">W27/$W$9</f>
        <v>1.2580996011045888</v>
      </c>
      <c r="AA27" s="2">
        <f t="shared" si="13"/>
        <v>1.3078750516128579</v>
      </c>
      <c r="AB27" s="3">
        <f t="shared" si="13"/>
        <v>1.111514938189345</v>
      </c>
      <c r="AC27" s="8"/>
    </row>
    <row r="28" spans="1:29" ht="16.5" customHeight="1">
      <c r="A28" s="8"/>
      <c r="B28" s="15" t="s">
        <v>11</v>
      </c>
      <c r="C28" s="6">
        <f>SUM(C20:C25)</f>
        <v>6982839988.639799</v>
      </c>
      <c r="D28" s="6">
        <f>SUM(D20:D25)</f>
        <v>5570140385.8298</v>
      </c>
      <c r="E28" s="6">
        <f>SUM(E20:E25)</f>
        <v>1412699602.8099995</v>
      </c>
      <c r="F28" s="2">
        <f t="shared" si="7"/>
        <v>56.714194660574016</v>
      </c>
      <c r="G28" s="2">
        <f t="shared" si="8"/>
        <v>45.24033582934958</v>
      </c>
      <c r="H28" s="3">
        <f t="shared" si="9"/>
        <v>11.473858831224437</v>
      </c>
      <c r="I28" s="8"/>
      <c r="K28" s="8"/>
      <c r="L28" s="15" t="s">
        <v>11</v>
      </c>
      <c r="M28" s="6">
        <f>SUM(M20:M25)</f>
        <v>583749.0000000001</v>
      </c>
      <c r="N28" s="6">
        <f>SUM(N20:N25)</f>
        <v>459249.00000000006</v>
      </c>
      <c r="O28" s="6">
        <f>SUM(O20:O25)</f>
        <v>124500.00000000003</v>
      </c>
      <c r="P28" s="2"/>
      <c r="Q28" s="2"/>
      <c r="R28" s="3"/>
      <c r="S28" s="8"/>
      <c r="U28" s="8"/>
      <c r="V28" s="15" t="s">
        <v>11</v>
      </c>
      <c r="W28" s="6">
        <f t="shared" si="10"/>
        <v>11962.059016186406</v>
      </c>
      <c r="X28" s="6">
        <f t="shared" si="11"/>
        <v>12128.802427070716</v>
      </c>
      <c r="Y28" s="6">
        <f t="shared" si="12"/>
        <v>11346.984761526097</v>
      </c>
      <c r="Z28" s="2">
        <f t="shared" si="13"/>
        <v>1.4195749976262932</v>
      </c>
      <c r="AA28" s="2">
        <f t="shared" si="13"/>
        <v>1.4393629602830564</v>
      </c>
      <c r="AB28" s="3">
        <f t="shared" si="13"/>
        <v>1.3465822099784552</v>
      </c>
      <c r="AC28" s="8"/>
    </row>
    <row r="29" spans="1:29" ht="16.5" customHeight="1">
      <c r="A29" s="8"/>
      <c r="B29" s="15" t="s">
        <v>12</v>
      </c>
      <c r="C29" s="6">
        <f>SUM(C21:C25)</f>
        <v>6427209171.789</v>
      </c>
      <c r="D29" s="6">
        <f>SUM(D21:D25)</f>
        <v>5187370516.291</v>
      </c>
      <c r="E29" s="6">
        <f>SUM(E21:E25)</f>
        <v>1239838655.4979997</v>
      </c>
      <c r="F29" s="2">
        <f t="shared" si="7"/>
        <v>52.20139551902756</v>
      </c>
      <c r="G29" s="2">
        <f t="shared" si="8"/>
        <v>42.13150261441941</v>
      </c>
      <c r="H29" s="3">
        <f t="shared" si="9"/>
        <v>10.069892904608144</v>
      </c>
      <c r="I29" s="8"/>
      <c r="K29" s="8"/>
      <c r="L29" s="15" t="s">
        <v>12</v>
      </c>
      <c r="M29" s="6">
        <f>SUM(M21:M25)</f>
        <v>493486.9999999999</v>
      </c>
      <c r="N29" s="6">
        <f>SUM(N21:N25)</f>
        <v>392662.9999999999</v>
      </c>
      <c r="O29" s="6">
        <f>SUM(O21:O25)</f>
        <v>100824</v>
      </c>
      <c r="P29" s="2"/>
      <c r="Q29" s="2"/>
      <c r="R29" s="3"/>
      <c r="S29" s="8"/>
      <c r="U29" s="8"/>
      <c r="V29" s="15" t="s">
        <v>12</v>
      </c>
      <c r="W29" s="6">
        <f t="shared" si="10"/>
        <v>13024.069877806307</v>
      </c>
      <c r="X29" s="6">
        <f t="shared" si="11"/>
        <v>13210.74436932179</v>
      </c>
      <c r="Y29" s="6">
        <f t="shared" si="12"/>
        <v>12297.058790545898</v>
      </c>
      <c r="Z29" s="2">
        <f t="shared" si="13"/>
        <v>1.5456071518167351</v>
      </c>
      <c r="AA29" s="2">
        <f t="shared" si="13"/>
        <v>1.567760398217827</v>
      </c>
      <c r="AB29" s="3">
        <f t="shared" si="13"/>
        <v>1.4593304697609557</v>
      </c>
      <c r="AC29" s="8"/>
    </row>
    <row r="30" spans="1:29" ht="16.5" customHeight="1">
      <c r="A30" s="8"/>
      <c r="B30" s="15" t="s">
        <v>13</v>
      </c>
      <c r="C30" s="6">
        <f>SUM(C22:C25)</f>
        <v>5657300578.273999</v>
      </c>
      <c r="D30" s="6">
        <f>SUM(D22:D25)</f>
        <v>4520095228.958</v>
      </c>
      <c r="E30" s="6">
        <f>SUM(E22:E25)</f>
        <v>1137205349.3159997</v>
      </c>
      <c r="F30" s="2">
        <f t="shared" si="7"/>
        <v>45.948245523539256</v>
      </c>
      <c r="G30" s="2">
        <f t="shared" si="8"/>
        <v>36.71193398624497</v>
      </c>
      <c r="H30" s="3">
        <f t="shared" si="9"/>
        <v>9.236311537294286</v>
      </c>
      <c r="I30" s="8"/>
      <c r="K30" s="8"/>
      <c r="L30" s="15" t="s">
        <v>13</v>
      </c>
      <c r="M30" s="6">
        <f>SUM(M22:M25)</f>
        <v>417049.99999999994</v>
      </c>
      <c r="N30" s="6">
        <f>SUM(N22:N25)</f>
        <v>333054.99999999994</v>
      </c>
      <c r="O30" s="6">
        <f>SUM(O22:O25)</f>
        <v>83995</v>
      </c>
      <c r="P30" s="2"/>
      <c r="Q30" s="2"/>
      <c r="R30" s="3"/>
      <c r="S30" s="8"/>
      <c r="U30" s="8"/>
      <c r="V30" s="15" t="s">
        <v>13</v>
      </c>
      <c r="W30" s="6">
        <f t="shared" si="10"/>
        <v>13565.041549631938</v>
      </c>
      <c r="X30" s="6">
        <f t="shared" si="11"/>
        <v>13571.617987893895</v>
      </c>
      <c r="Y30" s="6">
        <f t="shared" si="12"/>
        <v>13538.96481119114</v>
      </c>
      <c r="Z30" s="2">
        <f t="shared" si="13"/>
        <v>1.6098059539383944</v>
      </c>
      <c r="AA30" s="2">
        <f t="shared" si="13"/>
        <v>1.6105864004583015</v>
      </c>
      <c r="AB30" s="3">
        <f t="shared" si="13"/>
        <v>1.606711345739245</v>
      </c>
      <c r="AC30" s="8"/>
    </row>
    <row r="31" spans="1:29" ht="16.5" customHeight="1">
      <c r="A31" s="8"/>
      <c r="B31" s="15" t="s">
        <v>14</v>
      </c>
      <c r="C31" s="6">
        <f>SUM(C23:C25)</f>
        <v>5290047719.875999</v>
      </c>
      <c r="D31" s="6">
        <f>SUM(D23:D25)</f>
        <v>4249913443.29</v>
      </c>
      <c r="E31" s="6">
        <f>SUM(E23:E25)</f>
        <v>1040134276.5859997</v>
      </c>
      <c r="F31" s="2">
        <f t="shared" si="7"/>
        <v>42.96544051372639</v>
      </c>
      <c r="G31" s="2">
        <f t="shared" si="8"/>
        <v>34.517534227544324</v>
      </c>
      <c r="H31" s="3">
        <f t="shared" si="9"/>
        <v>8.447906286182075</v>
      </c>
      <c r="I31" s="8"/>
      <c r="K31" s="8"/>
      <c r="L31" s="15" t="s">
        <v>14</v>
      </c>
      <c r="M31" s="6">
        <f>SUM(M23:M25)</f>
        <v>376684.99999999994</v>
      </c>
      <c r="N31" s="6">
        <f>SUM(N23:N25)</f>
        <v>300969.99999999994</v>
      </c>
      <c r="O31" s="6">
        <f>SUM(O23:O25)</f>
        <v>75714.99999999999</v>
      </c>
      <c r="P31" s="2"/>
      <c r="Q31" s="2"/>
      <c r="R31" s="3"/>
      <c r="S31" s="8"/>
      <c r="U31" s="8"/>
      <c r="V31" s="15" t="s">
        <v>14</v>
      </c>
      <c r="W31" s="6">
        <f t="shared" si="10"/>
        <v>14043.690935067763</v>
      </c>
      <c r="X31" s="6">
        <f t="shared" si="11"/>
        <v>14120.721145928168</v>
      </c>
      <c r="Y31" s="6">
        <f t="shared" si="12"/>
        <v>13737.492921957339</v>
      </c>
      <c r="Z31" s="2">
        <f t="shared" si="13"/>
        <v>1.66660877519805</v>
      </c>
      <c r="AA31" s="2">
        <f t="shared" si="13"/>
        <v>1.6757501915086823</v>
      </c>
      <c r="AB31" s="3">
        <f t="shared" si="13"/>
        <v>1.6302712982514613</v>
      </c>
      <c r="AC31" s="8"/>
    </row>
    <row r="32" spans="1:29" ht="16.5" customHeight="1">
      <c r="A32" s="8"/>
      <c r="B32" s="15" t="s">
        <v>15</v>
      </c>
      <c r="C32" s="28">
        <f>SUM(C24:C25)</f>
        <v>4288953091.645999</v>
      </c>
      <c r="D32" s="6">
        <f>SUM(D24:D25)</f>
        <v>3327966320.5899997</v>
      </c>
      <c r="E32" s="6">
        <f>SUM(E24:E25)</f>
        <v>960986771.0559998</v>
      </c>
      <c r="F32" s="2">
        <f t="shared" si="7"/>
        <v>34.83461183779238</v>
      </c>
      <c r="G32" s="2">
        <f t="shared" si="8"/>
        <v>27.029536698082225</v>
      </c>
      <c r="H32" s="3">
        <f t="shared" si="9"/>
        <v>7.805075139710156</v>
      </c>
      <c r="I32" s="8"/>
      <c r="K32" s="8"/>
      <c r="L32" s="15" t="s">
        <v>15</v>
      </c>
      <c r="M32" s="28">
        <f>SUM(M24:M25)</f>
        <v>298445.99999999994</v>
      </c>
      <c r="N32" s="6">
        <f>SUM(N24:N25)</f>
        <v>237076.99999999994</v>
      </c>
      <c r="O32" s="6">
        <f>SUM(O24:O25)</f>
        <v>61368.99999999999</v>
      </c>
      <c r="P32" s="2"/>
      <c r="Q32" s="2"/>
      <c r="R32" s="3"/>
      <c r="S32" s="8"/>
      <c r="U32" s="8"/>
      <c r="V32" s="15" t="s">
        <v>15</v>
      </c>
      <c r="W32" s="28">
        <f t="shared" si="10"/>
        <v>14370.951835997132</v>
      </c>
      <c r="X32" s="6">
        <f t="shared" si="11"/>
        <v>14037.491281693292</v>
      </c>
      <c r="Y32" s="6">
        <f t="shared" si="12"/>
        <v>15659.156431683747</v>
      </c>
      <c r="Z32" s="2">
        <f t="shared" si="13"/>
        <v>1.70544585099172</v>
      </c>
      <c r="AA32" s="2">
        <f t="shared" si="13"/>
        <v>1.6658730429204847</v>
      </c>
      <c r="AB32" s="3">
        <f t="shared" si="13"/>
        <v>1.858321123834757</v>
      </c>
      <c r="AC32" s="8"/>
    </row>
    <row r="33" spans="1:29" ht="16.5" customHeight="1">
      <c r="A33" s="8"/>
      <c r="B33" s="29" t="s">
        <v>38</v>
      </c>
      <c r="C33" s="6">
        <f>D33+E33</f>
        <v>5419793641.690889</v>
      </c>
      <c r="D33" s="6">
        <v>1996696635.1339025</v>
      </c>
      <c r="E33" s="6">
        <v>3423097006.5569873</v>
      </c>
      <c r="F33" s="2">
        <f t="shared" si="7"/>
        <v>44.01922886892235</v>
      </c>
      <c r="G33" s="2">
        <f t="shared" si="8"/>
        <v>16.217046621049054</v>
      </c>
      <c r="H33" s="3">
        <f t="shared" si="9"/>
        <v>27.802182247873297</v>
      </c>
      <c r="I33" s="8"/>
      <c r="K33" s="8"/>
      <c r="L33" s="30" t="s">
        <v>55</v>
      </c>
      <c r="M33" s="6">
        <f>N33+O33</f>
        <v>890943.9999999944</v>
      </c>
      <c r="N33" s="6">
        <v>362779.9999999925</v>
      </c>
      <c r="O33" s="6">
        <v>528164.0000000019</v>
      </c>
      <c r="P33" s="2"/>
      <c r="Q33" s="2"/>
      <c r="R33" s="3"/>
      <c r="S33" s="8"/>
      <c r="U33" s="8"/>
      <c r="V33" s="29" t="s">
        <v>55</v>
      </c>
      <c r="W33" s="28">
        <f t="shared" si="10"/>
        <v>6083.203480455476</v>
      </c>
      <c r="X33" s="6">
        <f t="shared" si="11"/>
        <v>5503.877377843166</v>
      </c>
      <c r="Y33" s="6">
        <f t="shared" si="12"/>
        <v>6481.125193229707</v>
      </c>
      <c r="Z33" s="2">
        <f t="shared" si="13"/>
        <v>0.721912804028359</v>
      </c>
      <c r="AA33" s="2">
        <f t="shared" si="13"/>
        <v>0.6531623615144158</v>
      </c>
      <c r="AB33" s="3">
        <f t="shared" si="13"/>
        <v>0.7691354196083829</v>
      </c>
      <c r="AC33" s="8"/>
    </row>
    <row r="34" spans="1:29" ht="16.5" customHeight="1">
      <c r="A34" s="8"/>
      <c r="B34" s="15" t="s">
        <v>39</v>
      </c>
      <c r="C34" s="6">
        <f>D34+E34</f>
        <v>1241799911.7397997</v>
      </c>
      <c r="D34" s="6">
        <v>992425206.8637999</v>
      </c>
      <c r="E34" s="6">
        <v>249374704.87599975</v>
      </c>
      <c r="F34" s="2">
        <f t="shared" si="7"/>
        <v>10.085822106545704</v>
      </c>
      <c r="G34" s="2">
        <f t="shared" si="8"/>
        <v>8.060416171600943</v>
      </c>
      <c r="H34" s="3">
        <f t="shared" si="9"/>
        <v>2.0254059349447595</v>
      </c>
      <c r="I34" s="8"/>
      <c r="K34" s="8"/>
      <c r="L34" s="15" t="s">
        <v>56</v>
      </c>
      <c r="M34" s="6">
        <f>N34+O34</f>
        <v>154299.00000000003</v>
      </c>
      <c r="N34" s="6">
        <v>117434</v>
      </c>
      <c r="O34" s="6">
        <v>36865.00000000003</v>
      </c>
      <c r="P34" s="2"/>
      <c r="Q34" s="2"/>
      <c r="R34" s="3"/>
      <c r="S34" s="8"/>
      <c r="U34" s="8"/>
      <c r="V34" s="15" t="s">
        <v>56</v>
      </c>
      <c r="W34" s="6">
        <f t="shared" si="10"/>
        <v>8048.010108554167</v>
      </c>
      <c r="X34" s="6">
        <f t="shared" si="11"/>
        <v>8450.918872420252</v>
      </c>
      <c r="Y34" s="6">
        <f t="shared" si="12"/>
        <v>6764.538312111747</v>
      </c>
      <c r="Z34" s="2">
        <f t="shared" si="13"/>
        <v>0.9550825585534909</v>
      </c>
      <c r="AA34" s="2">
        <f t="shared" si="13"/>
        <v>1.002897003101446</v>
      </c>
      <c r="AB34" s="3">
        <f t="shared" si="13"/>
        <v>0.8027689418155401</v>
      </c>
      <c r="AC34" s="8"/>
    </row>
    <row r="35" spans="1:29" ht="16.5" customHeight="1">
      <c r="A35" s="8"/>
      <c r="B35" s="15" t="s">
        <v>40</v>
      </c>
      <c r="C35" s="6">
        <f>D35+E35</f>
        <v>361170749.6079999</v>
      </c>
      <c r="D35" s="6">
        <v>265127372.57799995</v>
      </c>
      <c r="E35" s="6">
        <v>96043377.02999997</v>
      </c>
      <c r="F35" s="2">
        <f t="shared" si="7"/>
        <v>2.933406498258249</v>
      </c>
      <c r="G35" s="2">
        <f t="shared" si="8"/>
        <v>2.153348128082226</v>
      </c>
      <c r="H35" s="3">
        <f t="shared" si="9"/>
        <v>0.7800583701760231</v>
      </c>
      <c r="I35" s="8"/>
      <c r="K35" s="8"/>
      <c r="L35" s="15" t="s">
        <v>57</v>
      </c>
      <c r="M35" s="6">
        <f>N35+O35</f>
        <v>39514.99999999996</v>
      </c>
      <c r="N35" s="6">
        <v>31334.999999999964</v>
      </c>
      <c r="O35" s="6">
        <v>8179.999999999997</v>
      </c>
      <c r="P35" s="2"/>
      <c r="Q35" s="2"/>
      <c r="R35" s="3"/>
      <c r="S35" s="8"/>
      <c r="U35" s="8"/>
      <c r="V35" s="15" t="s">
        <v>57</v>
      </c>
      <c r="W35" s="6">
        <f t="shared" si="10"/>
        <v>9140.092360065804</v>
      </c>
      <c r="X35" s="6">
        <f t="shared" si="11"/>
        <v>8461.061834306694</v>
      </c>
      <c r="Y35" s="6">
        <f t="shared" si="12"/>
        <v>11741.244135696821</v>
      </c>
      <c r="Z35" s="2">
        <f t="shared" si="13"/>
        <v>1.0846833787383419</v>
      </c>
      <c r="AA35" s="2">
        <f t="shared" si="13"/>
        <v>1.004100700146945</v>
      </c>
      <c r="AB35" s="3">
        <f t="shared" si="13"/>
        <v>1.3933702043693221</v>
      </c>
      <c r="AC35" s="8"/>
    </row>
    <row r="36" spans="1:29" ht="16.5" customHeight="1">
      <c r="A36" s="8"/>
      <c r="B36" s="17" t="s">
        <v>41</v>
      </c>
      <c r="C36" s="18">
        <f>D36+E36</f>
        <v>5289567786.716002</v>
      </c>
      <c r="D36" s="7">
        <v>4249530710.1300025</v>
      </c>
      <c r="E36" s="7">
        <v>1040037076.5859996</v>
      </c>
      <c r="F36" s="4">
        <f t="shared" si="7"/>
        <v>42.96154252627366</v>
      </c>
      <c r="G36" s="4">
        <f t="shared" si="8"/>
        <v>34.514425692482014</v>
      </c>
      <c r="H36" s="5">
        <f t="shared" si="9"/>
        <v>8.447116833791647</v>
      </c>
      <c r="I36" s="8"/>
      <c r="K36" s="8"/>
      <c r="L36" s="17" t="s">
        <v>58</v>
      </c>
      <c r="M36" s="18">
        <f>N36+O36</f>
        <v>376385.0000000003</v>
      </c>
      <c r="N36" s="7">
        <v>300770.0000000003</v>
      </c>
      <c r="O36" s="7">
        <v>75615.00000000001</v>
      </c>
      <c r="P36" s="4"/>
      <c r="Q36" s="4"/>
      <c r="R36" s="5"/>
      <c r="S36" s="8"/>
      <c r="U36" s="8"/>
      <c r="V36" s="17" t="s">
        <v>58</v>
      </c>
      <c r="W36" s="18">
        <f t="shared" si="10"/>
        <v>14053.609433734071</v>
      </c>
      <c r="X36" s="7">
        <f t="shared" si="11"/>
        <v>14128.838348671738</v>
      </c>
      <c r="Y36" s="7">
        <f t="shared" si="12"/>
        <v>13754.375144958003</v>
      </c>
      <c r="Z36" s="4">
        <f t="shared" si="13"/>
        <v>1.6677858344904033</v>
      </c>
      <c r="AA36" s="4">
        <f t="shared" si="13"/>
        <v>1.6767134853738808</v>
      </c>
      <c r="AB36" s="5">
        <f t="shared" si="13"/>
        <v>1.6322747645145574</v>
      </c>
      <c r="AC36" s="8"/>
    </row>
    <row r="37" spans="1:29" ht="6.75" customHeight="1">
      <c r="A37" s="8"/>
      <c r="B37" s="19"/>
      <c r="C37" s="6"/>
      <c r="D37" s="6"/>
      <c r="E37" s="6"/>
      <c r="F37" s="2"/>
      <c r="G37" s="2"/>
      <c r="H37" s="2"/>
      <c r="I37" s="8"/>
      <c r="K37" s="8"/>
      <c r="S37" s="8"/>
      <c r="U37" s="8"/>
      <c r="V37" s="19"/>
      <c r="W37" s="6"/>
      <c r="X37" s="6"/>
      <c r="Y37" s="6"/>
      <c r="Z37" s="2"/>
      <c r="AA37" s="2"/>
      <c r="AB37" s="2"/>
      <c r="AC37" s="8"/>
    </row>
    <row r="38" spans="1:29" ht="12" customHeight="1">
      <c r="A38" s="8"/>
      <c r="B38" s="19"/>
      <c r="C38" s="8"/>
      <c r="D38" s="8"/>
      <c r="E38" s="8"/>
      <c r="F38" s="8"/>
      <c r="G38" s="8"/>
      <c r="H38" s="8"/>
      <c r="I38" s="8"/>
      <c r="K38" s="8"/>
      <c r="L38" s="31" t="s">
        <v>70</v>
      </c>
      <c r="M38" s="35"/>
      <c r="N38" s="33"/>
      <c r="O38" s="33"/>
      <c r="P38" s="33"/>
      <c r="Q38" s="33"/>
      <c r="S38" s="8"/>
      <c r="U38" s="8"/>
      <c r="V38" s="31" t="s">
        <v>67</v>
      </c>
      <c r="W38" s="8"/>
      <c r="X38" s="8"/>
      <c r="Y38" s="8"/>
      <c r="Z38" s="8"/>
      <c r="AA38" s="8"/>
      <c r="AB38" s="8"/>
      <c r="AC38" s="8"/>
    </row>
    <row r="39" spans="1:29" ht="12" customHeight="1">
      <c r="A39" s="8"/>
      <c r="B39" s="19"/>
      <c r="C39" s="8"/>
      <c r="D39" s="8"/>
      <c r="E39" s="8"/>
      <c r="F39" s="8"/>
      <c r="G39" s="8"/>
      <c r="H39" s="8"/>
      <c r="I39" s="8"/>
      <c r="K39" s="8"/>
      <c r="L39" s="31" t="s">
        <v>71</v>
      </c>
      <c r="M39" s="33"/>
      <c r="N39" s="33"/>
      <c r="O39" s="33"/>
      <c r="P39" s="33"/>
      <c r="Q39" s="33"/>
      <c r="S39" s="8"/>
      <c r="U39" s="8" t="s">
        <v>64</v>
      </c>
      <c r="V39" s="31" t="s">
        <v>65</v>
      </c>
      <c r="W39" s="8"/>
      <c r="X39" s="8"/>
      <c r="Y39" s="8"/>
      <c r="Z39" s="8"/>
      <c r="AA39" s="8"/>
      <c r="AB39" s="8"/>
      <c r="AC39" s="8"/>
    </row>
    <row r="40" spans="13:22" ht="12" customHeight="1">
      <c r="M40" s="33"/>
      <c r="N40" s="33"/>
      <c r="O40" s="33"/>
      <c r="P40" s="33"/>
      <c r="Q40" s="33"/>
      <c r="V40" s="31" t="s">
        <v>74</v>
      </c>
    </row>
    <row r="41" spans="3:22" ht="15">
      <c r="C41" s="37"/>
      <c r="D41" s="37"/>
      <c r="E41" s="37"/>
      <c r="F41" s="33"/>
      <c r="M41" s="48"/>
      <c r="N41" s="48"/>
      <c r="O41" s="48"/>
      <c r="P41" s="48"/>
      <c r="Q41" s="33"/>
      <c r="V41" s="31" t="s">
        <v>72</v>
      </c>
    </row>
    <row r="42" spans="3:17" ht="14.25">
      <c r="C42" s="40"/>
      <c r="D42" s="41"/>
      <c r="E42" s="41"/>
      <c r="F42" s="33"/>
      <c r="M42" s="49"/>
      <c r="N42" s="50"/>
      <c r="O42" s="50"/>
      <c r="P42" s="50"/>
      <c r="Q42" s="33"/>
    </row>
    <row r="43" spans="3:17" ht="14.25">
      <c r="C43" s="40"/>
      <c r="D43" s="41"/>
      <c r="E43" s="41"/>
      <c r="F43" s="33"/>
      <c r="M43" s="49"/>
      <c r="N43" s="50"/>
      <c r="O43" s="50"/>
      <c r="P43" s="50"/>
      <c r="Q43" s="33"/>
    </row>
    <row r="44" spans="3:17" ht="14.25">
      <c r="C44" s="33"/>
      <c r="D44" s="35"/>
      <c r="E44" s="35"/>
      <c r="F44" s="33"/>
      <c r="M44" s="33"/>
      <c r="N44" s="50"/>
      <c r="O44" s="50"/>
      <c r="P44" s="50"/>
      <c r="Q44" s="33"/>
    </row>
    <row r="45" spans="13:17" ht="14.25">
      <c r="M45" s="33"/>
      <c r="N45" s="50"/>
      <c r="O45" s="50"/>
      <c r="P45" s="50"/>
      <c r="Q45" s="33"/>
    </row>
    <row r="46" spans="13:17" ht="14.25">
      <c r="M46" s="33"/>
      <c r="N46" s="50"/>
      <c r="O46" s="50"/>
      <c r="P46" s="50"/>
      <c r="Q46" s="33"/>
    </row>
    <row r="47" spans="13:17" ht="14.25">
      <c r="M47" s="33"/>
      <c r="N47" s="50"/>
      <c r="O47" s="50"/>
      <c r="P47" s="50"/>
      <c r="Q47" s="33"/>
    </row>
    <row r="48" spans="13:17" ht="14.25">
      <c r="M48" s="33"/>
      <c r="N48" s="50"/>
      <c r="O48" s="50"/>
      <c r="P48" s="50"/>
      <c r="Q48" s="33"/>
    </row>
    <row r="49" spans="14:16" ht="14.25">
      <c r="N49" s="50"/>
      <c r="O49" s="50"/>
      <c r="P49" s="50"/>
    </row>
    <row r="50" spans="14:16" ht="14.25">
      <c r="N50" s="50"/>
      <c r="O50" s="50"/>
      <c r="P50" s="50"/>
    </row>
    <row r="51" spans="14:16" ht="14.25">
      <c r="N51" s="50"/>
      <c r="O51" s="50"/>
      <c r="P51" s="50"/>
    </row>
    <row r="52" spans="14:16" ht="14.25">
      <c r="N52" s="50"/>
      <c r="O52" s="50"/>
      <c r="P52" s="50"/>
    </row>
    <row r="53" spans="14:16" ht="14.25">
      <c r="N53" s="50"/>
      <c r="O53" s="50"/>
      <c r="P53" s="50"/>
    </row>
    <row r="54" spans="14:16" ht="14.25">
      <c r="N54" s="50"/>
      <c r="O54" s="50"/>
      <c r="P54" s="50"/>
    </row>
    <row r="55" spans="14:16" ht="14.25">
      <c r="N55" s="50"/>
      <c r="O55" s="50"/>
      <c r="P55" s="50"/>
    </row>
    <row r="56" spans="14:16" ht="14.25">
      <c r="N56" s="50"/>
      <c r="O56" s="50"/>
      <c r="P56" s="50"/>
    </row>
    <row r="57" spans="14:16" ht="12.75">
      <c r="N57" s="33"/>
      <c r="O57" s="33"/>
      <c r="P57" s="33"/>
    </row>
    <row r="58" spans="14:16" ht="12.75">
      <c r="N58" s="33"/>
      <c r="O58" s="33"/>
      <c r="P58" s="33"/>
    </row>
    <row r="59" spans="14:16" ht="12.75">
      <c r="N59" s="33"/>
      <c r="O59" s="33"/>
      <c r="P59" s="33"/>
    </row>
    <row r="60" spans="14:16" ht="12.75">
      <c r="N60" s="33"/>
      <c r="O60" s="33"/>
      <c r="P60" s="33"/>
    </row>
    <row r="61" spans="14:16" ht="12.75">
      <c r="N61" s="33"/>
      <c r="O61" s="33"/>
      <c r="P61" s="33"/>
    </row>
  </sheetData>
  <sheetProtection/>
  <mergeCells count="6">
    <mergeCell ref="B5:B7"/>
    <mergeCell ref="C5:H5"/>
    <mergeCell ref="L5:L7"/>
    <mergeCell ref="M5:R5"/>
    <mergeCell ref="V5:V7"/>
    <mergeCell ref="W5:AB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Footer>&amp;CV-1-5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2014-11-03T04:50:17Z</cp:lastPrinted>
  <dcterms:created xsi:type="dcterms:W3CDTF">2009-05-05T14:52:36Z</dcterms:created>
  <dcterms:modified xsi:type="dcterms:W3CDTF">2015-01-20T06:23:12Z</dcterms:modified>
  <cp:category/>
  <cp:version/>
  <cp:contentType/>
  <cp:contentStatus/>
</cp:coreProperties>
</file>