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75" activeTab="0"/>
  </bookViews>
  <sheets>
    <sheet name="Table 24-1" sheetId="1" r:id="rId1"/>
    <sheet name="Table 24-2" sheetId="2" r:id="rId2"/>
    <sheet name="Table 24-3" sheetId="3" r:id="rId3"/>
  </sheets>
  <externalReferences>
    <externalReference r:id="rId6"/>
    <externalReference r:id="rId7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personc08_クエリ">#REF!</definedName>
    <definedName name="_xlnm.Print_Area" localSheetId="0">'Table 24-1'!$K$1:$S$40</definedName>
    <definedName name="_xlnm.Print_Area" localSheetId="1">'Table 24-2'!$U$1:$AC$42</definedName>
    <definedName name="_xlnm.Print_Area" localSheetId="2">'Table 24-3'!$U$1:$AD$42</definedName>
    <definedName name="Rangai0">'[1]定義（総数）'!$B$48:$J$48</definedName>
    <definedName name="Title">#REF!</definedName>
    <definedName name="TitleEnglish">#REF!</definedName>
    <definedName name="バージョンアップ">'[2]使い方'!#REF!</definedName>
    <definedName name="移行手順">'[2]使い方'!#REF!</definedName>
    <definedName name="構成">'[2]使い方'!#REF!</definedName>
    <definedName name="要望">'[2]使い方'!#REF!</definedName>
  </definedNames>
  <calcPr fullCalcOnLoad="1"/>
</workbook>
</file>

<file path=xl/sharedStrings.xml><?xml version="1.0" encoding="utf-8"?>
<sst xmlns="http://schemas.openxmlformats.org/spreadsheetml/2006/main" count="300" uniqueCount="81">
  <si>
    <t xml:space="preserve">                  - Cambodia (2014)</t>
  </si>
  <si>
    <t xml:space="preserve">                  and Sex of Representative - Cambodia (2014)</t>
  </si>
  <si>
    <t>Both Sexes</t>
  </si>
  <si>
    <t>Male</t>
  </si>
  <si>
    <t>Female</t>
  </si>
  <si>
    <t>(USD)</t>
  </si>
  <si>
    <t>(%)</t>
  </si>
  <si>
    <t>(million USD)</t>
  </si>
  <si>
    <t>Total</t>
  </si>
  <si>
    <t>Total</t>
  </si>
  <si>
    <t>1 person</t>
  </si>
  <si>
    <t>5</t>
  </si>
  <si>
    <t>5</t>
  </si>
  <si>
    <t>6</t>
  </si>
  <si>
    <t>6</t>
  </si>
  <si>
    <t>7</t>
  </si>
  <si>
    <t>7</t>
  </si>
  <si>
    <t>8</t>
  </si>
  <si>
    <t>8</t>
  </si>
  <si>
    <t>9</t>
  </si>
  <si>
    <t>9</t>
  </si>
  <si>
    <t>10-19</t>
  </si>
  <si>
    <t>20-49</t>
  </si>
  <si>
    <t>50-99</t>
  </si>
  <si>
    <t>100-499</t>
  </si>
  <si>
    <t>500-999</t>
  </si>
  <si>
    <t>1,000 and over</t>
  </si>
  <si>
    <t>1,000 and over</t>
  </si>
  <si>
    <t>5 and over</t>
  </si>
  <si>
    <t>10 and over</t>
  </si>
  <si>
    <t>20 and over</t>
  </si>
  <si>
    <t>50 and over</t>
  </si>
  <si>
    <t>100 and over</t>
  </si>
  <si>
    <t>500 and over</t>
  </si>
  <si>
    <t>1-10</t>
  </si>
  <si>
    <t>1-10</t>
  </si>
  <si>
    <t>11-50</t>
  </si>
  <si>
    <t>11-50</t>
  </si>
  <si>
    <t>51-100</t>
  </si>
  <si>
    <t>51-100</t>
  </si>
  <si>
    <t>101 and over</t>
  </si>
  <si>
    <t>101 and over</t>
  </si>
  <si>
    <t>1) In case of Multi-unit Entity, "Sex of Representative" is that of Head Office.</t>
  </si>
  <si>
    <t xml:space="preserve">                Sex of Representative - Cambodia (2014)      </t>
  </si>
  <si>
    <t>(entities)</t>
  </si>
  <si>
    <t>(USD / entity)</t>
  </si>
  <si>
    <t>(proportion to average)</t>
  </si>
  <si>
    <t>Total</t>
  </si>
  <si>
    <t>1-10</t>
  </si>
  <si>
    <t>11-50</t>
  </si>
  <si>
    <t>51-100</t>
  </si>
  <si>
    <t>101 and over</t>
  </si>
  <si>
    <t>1) In case of Multi-unit Entity, "Sex of Representative" is that of Head Office.</t>
  </si>
  <si>
    <t xml:space="preserve">* The Entities with No expenses and Expenses not reported are excluded from calculation of </t>
  </si>
  <si>
    <t xml:space="preserve">  "Annual Expenses per Entity"</t>
  </si>
  <si>
    <r>
      <t xml:space="preserve">   Annual Expenses per </t>
    </r>
    <r>
      <rPr>
        <i/>
        <sz val="10"/>
        <rFont val="Arial"/>
        <family val="2"/>
      </rPr>
      <t>Entity = Annual Expenses/  Number of Entities</t>
    </r>
  </si>
  <si>
    <t xml:space="preserve">                 Sex of Representative - Cambodia (2014)</t>
  </si>
  <si>
    <t>(USD / person engaged)</t>
  </si>
  <si>
    <t>Total</t>
  </si>
  <si>
    <t>* The formula for calculating Annual Expenses per Person Engaged is as follows:</t>
  </si>
  <si>
    <t xml:space="preserve">  are excluded from calculation of "Annual Expenses per Person Engaged".</t>
  </si>
  <si>
    <t xml:space="preserve">Table 24-1. Annual Expenses except Street Businesses by Size of Entire Persons Engaged and Sex of Representative </t>
  </si>
  <si>
    <t xml:space="preserve">Table 24-1. Annual Expenses except Street Businesses by Size of Entire Persons Engaged </t>
  </si>
  <si>
    <t xml:space="preserve">Size of Entire Persons Engaged </t>
  </si>
  <si>
    <t>Sex of Representative  1)</t>
  </si>
  <si>
    <t xml:space="preserve">Size of Entire Persons Engaged </t>
  </si>
  <si>
    <r>
      <rPr>
        <i/>
        <sz val="10"/>
        <rFont val="Arial"/>
        <family val="2"/>
      </rPr>
      <t>*</t>
    </r>
    <r>
      <rPr>
        <i/>
        <sz val="10"/>
        <rFont val="Arial Unicode MS"/>
        <family val="3"/>
      </rPr>
      <t xml:space="preserve"> The formula for calculating Annual Expenses per </t>
    </r>
    <r>
      <rPr>
        <i/>
        <sz val="10"/>
        <rFont val="Arial"/>
        <family val="2"/>
      </rPr>
      <t>Entity is as follows:</t>
    </r>
  </si>
  <si>
    <t xml:space="preserve">* The Entities with No expenses and Expenses not reported are excluded from calculation of </t>
  </si>
  <si>
    <t>Table 24-1. Annual Expenses* except Street Businesses by Size of Entire Persons Engaged and Sex of Representative</t>
  </si>
  <si>
    <t xml:space="preserve">Table 31b. Number of Entities except Street Businesses by Size of Entire Persons Engaged and </t>
  </si>
  <si>
    <t xml:space="preserve">Table 24-2. Annual Expenses per Entities except Street Businesses by Size of  </t>
  </si>
  <si>
    <t xml:space="preserve">                  Entire Persons Engaged and Sex of Representative - Cambodia (2014)</t>
  </si>
  <si>
    <t>Sex of Representative  1)</t>
  </si>
  <si>
    <t xml:space="preserve">* The Entire Persons Engaged of those Entities with No expenses and Expenses not reported </t>
  </si>
  <si>
    <t xml:space="preserve">   Annual Expenses per Person Engaged = Annual Expenses/ Number of Entire Persons Engaged </t>
  </si>
  <si>
    <t xml:space="preserve">Table 24-1. Annual Expenses* except Street Businesses by Size of Entire Persons Engaged and </t>
  </si>
  <si>
    <t xml:space="preserve">Table 41b. Number of Entire Persons Engaged except Street Businesses by Size of </t>
  </si>
  <si>
    <t xml:space="preserve">Table 24-3. Annual Expenses per Person Engaged except Street Businesses by Size </t>
  </si>
  <si>
    <t xml:space="preserve">                Entire Persons Engaged and Sex of Representative - Cambodia (2014)</t>
  </si>
  <si>
    <t xml:space="preserve">                  of Entire Persons Engaged and Sex of Representative - Cambodia (2014)</t>
  </si>
  <si>
    <t>(persons engaged)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</si>
</sst>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#,##0_ ;[Red]\-#,##0\ "/>
    <numFmt numFmtId="178" formatCode="0.0_ ;[Red]\-0.0\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10"/>
      <name val="Arial Unicode MS"/>
      <family val="3"/>
    </font>
    <font>
      <sz val="6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i/>
      <sz val="10"/>
      <name val="Arial Unicode MS"/>
      <family val="3"/>
    </font>
    <font>
      <i/>
      <sz val="10"/>
      <name val="Arial"/>
      <family val="2"/>
    </font>
    <font>
      <sz val="11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>
        <color theme="0" tint="-0.24993999302387238"/>
      </top>
      <bottom/>
    </border>
    <border>
      <left style="thin"/>
      <right style="thin"/>
      <top style="thin">
        <color theme="0" tint="-0.3499799966812134"/>
      </top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4999699890613556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3" fillId="0" borderId="0" xfId="62" applyFont="1" applyFill="1">
      <alignment/>
      <protection/>
    </xf>
    <xf numFmtId="0" fontId="2" fillId="0" borderId="0" xfId="62" applyFont="1" applyFill="1">
      <alignment/>
      <protection/>
    </xf>
    <xf numFmtId="0" fontId="3" fillId="0" borderId="0" xfId="62" applyFont="1" applyFill="1" applyAlignment="1">
      <alignment horizontal="left" vertical="center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3" fillId="0" borderId="11" xfId="62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center" vertical="center" wrapText="1"/>
      <protection/>
    </xf>
    <xf numFmtId="49" fontId="3" fillId="0" borderId="14" xfId="62" applyNumberFormat="1" applyFont="1" applyFill="1" applyBorder="1" applyAlignment="1">
      <alignment horizontal="left" vertical="center"/>
      <protection/>
    </xf>
    <xf numFmtId="177" fontId="3" fillId="0" borderId="15" xfId="62" applyNumberFormat="1" applyFont="1" applyFill="1" applyBorder="1" applyAlignment="1">
      <alignment horizontal="right" vertical="center"/>
      <protection/>
    </xf>
    <xf numFmtId="177" fontId="3" fillId="0" borderId="0" xfId="62" applyNumberFormat="1" applyFont="1" applyFill="1" applyBorder="1" applyAlignment="1">
      <alignment horizontal="right" vertical="center"/>
      <protection/>
    </xf>
    <xf numFmtId="178" fontId="3" fillId="0" borderId="0" xfId="61" applyNumberFormat="1" applyFont="1" applyFill="1" applyBorder="1" applyAlignment="1">
      <alignment horizontal="right" vertical="center"/>
      <protection/>
    </xf>
    <xf numFmtId="178" fontId="3" fillId="0" borderId="16" xfId="61" applyNumberFormat="1" applyFont="1" applyFill="1" applyBorder="1" applyAlignment="1">
      <alignment horizontal="right" vertical="center"/>
      <protection/>
    </xf>
    <xf numFmtId="178" fontId="3" fillId="0" borderId="0" xfId="62" applyNumberFormat="1" applyFont="1" applyFill="1" applyBorder="1" applyAlignment="1">
      <alignment horizontal="right" vertical="center"/>
      <protection/>
    </xf>
    <xf numFmtId="178" fontId="3" fillId="0" borderId="16" xfId="62" applyNumberFormat="1" applyFont="1" applyFill="1" applyBorder="1" applyAlignment="1">
      <alignment horizontal="right" vertical="center"/>
      <protection/>
    </xf>
    <xf numFmtId="49" fontId="3" fillId="0" borderId="17" xfId="62" applyNumberFormat="1" applyFont="1" applyFill="1" applyBorder="1" applyAlignment="1">
      <alignment horizontal="left" vertical="center"/>
      <protection/>
    </xf>
    <xf numFmtId="49" fontId="3" fillId="0" borderId="18" xfId="62" applyNumberFormat="1" applyFont="1" applyFill="1" applyBorder="1" applyAlignment="1">
      <alignment horizontal="left" vertical="center"/>
      <protection/>
    </xf>
    <xf numFmtId="49" fontId="3" fillId="0" borderId="19" xfId="62" applyNumberFormat="1" applyFont="1" applyFill="1" applyBorder="1" applyAlignment="1">
      <alignment horizontal="left" vertical="center"/>
      <protection/>
    </xf>
    <xf numFmtId="177" fontId="3" fillId="0" borderId="20" xfId="62" applyNumberFormat="1" applyFont="1" applyFill="1" applyBorder="1" applyAlignment="1">
      <alignment horizontal="right" vertical="center"/>
      <protection/>
    </xf>
    <xf numFmtId="177" fontId="3" fillId="0" borderId="21" xfId="62" applyNumberFormat="1" applyFont="1" applyFill="1" applyBorder="1" applyAlignment="1">
      <alignment horizontal="right" vertical="center"/>
      <protection/>
    </xf>
    <xf numFmtId="178" fontId="3" fillId="0" borderId="21" xfId="61" applyNumberFormat="1" applyFont="1" applyFill="1" applyBorder="1" applyAlignment="1">
      <alignment horizontal="right" vertical="center"/>
      <protection/>
    </xf>
    <xf numFmtId="178" fontId="3" fillId="0" borderId="22" xfId="61" applyNumberFormat="1" applyFont="1" applyFill="1" applyBorder="1" applyAlignment="1">
      <alignment horizontal="right" vertical="center"/>
      <protection/>
    </xf>
    <xf numFmtId="178" fontId="3" fillId="0" borderId="21" xfId="62" applyNumberFormat="1" applyFont="1" applyFill="1" applyBorder="1" applyAlignment="1">
      <alignment horizontal="right" vertical="center"/>
      <protection/>
    </xf>
    <xf numFmtId="178" fontId="3" fillId="0" borderId="22" xfId="62" applyNumberFormat="1" applyFont="1" applyFill="1" applyBorder="1" applyAlignment="1">
      <alignment horizontal="right" vertical="center"/>
      <protection/>
    </xf>
    <xf numFmtId="49" fontId="3" fillId="0" borderId="0" xfId="62" applyNumberFormat="1" applyFont="1" applyFill="1" applyBorder="1" applyAlignment="1">
      <alignment horizontal="left" vertical="center"/>
      <protection/>
    </xf>
    <xf numFmtId="177" fontId="3" fillId="0" borderId="0" xfId="62" applyNumberFormat="1" applyFont="1" applyFill="1" applyBorder="1" applyAlignment="1">
      <alignment vertical="center"/>
      <protection/>
    </xf>
    <xf numFmtId="178" fontId="3" fillId="0" borderId="0" xfId="62" applyNumberFormat="1" applyFont="1" applyFill="1" applyBorder="1" applyAlignment="1">
      <alignment vertical="center"/>
      <protection/>
    </xf>
    <xf numFmtId="0" fontId="7" fillId="0" borderId="0" xfId="67" applyFont="1" applyFill="1" applyBorder="1" applyAlignment="1">
      <alignment horizontal="center"/>
      <protection/>
    </xf>
    <xf numFmtId="0" fontId="2" fillId="0" borderId="0" xfId="62" applyFont="1" applyFill="1" applyBorder="1">
      <alignment/>
      <protection/>
    </xf>
    <xf numFmtId="0" fontId="7" fillId="0" borderId="0" xfId="67" applyFont="1" applyFill="1" applyBorder="1" applyAlignment="1">
      <alignment wrapText="1"/>
      <protection/>
    </xf>
    <xf numFmtId="0" fontId="7" fillId="0" borderId="0" xfId="67" applyFont="1" applyFill="1" applyBorder="1" applyAlignment="1">
      <alignment horizontal="right" wrapText="1"/>
      <protection/>
    </xf>
    <xf numFmtId="177" fontId="2" fillId="0" borderId="0" xfId="62" applyNumberFormat="1" applyFont="1" applyFill="1" applyBorder="1">
      <alignment/>
      <protection/>
    </xf>
    <xf numFmtId="49" fontId="8" fillId="0" borderId="0" xfId="62" applyNumberFormat="1" applyFont="1" applyFill="1" applyBorder="1" applyAlignment="1">
      <alignment horizontal="left" vertical="center"/>
      <protection/>
    </xf>
    <xf numFmtId="0" fontId="10" fillId="0" borderId="0" xfId="65" applyFont="1" applyFill="1" applyBorder="1" applyAlignment="1">
      <alignment horizontal="center"/>
      <protection/>
    </xf>
    <xf numFmtId="0" fontId="10" fillId="0" borderId="0" xfId="63" applyFont="1" applyFill="1" applyBorder="1" applyAlignment="1">
      <alignment horizontal="center"/>
      <protection/>
    </xf>
    <xf numFmtId="0" fontId="10" fillId="0" borderId="0" xfId="65" applyFont="1" applyFill="1" applyBorder="1" applyAlignment="1">
      <alignment wrapText="1"/>
      <protection/>
    </xf>
    <xf numFmtId="0" fontId="10" fillId="0" borderId="0" xfId="65" applyFont="1" applyFill="1" applyBorder="1" applyAlignment="1">
      <alignment horizontal="right" wrapText="1"/>
      <protection/>
    </xf>
    <xf numFmtId="0" fontId="10" fillId="0" borderId="0" xfId="63" applyFont="1" applyFill="1" applyBorder="1" applyAlignment="1">
      <alignment wrapText="1"/>
      <protection/>
    </xf>
    <xf numFmtId="0" fontId="10" fillId="0" borderId="0" xfId="63" applyFont="1" applyFill="1" applyBorder="1" applyAlignment="1">
      <alignment horizontal="right" wrapText="1"/>
      <protection/>
    </xf>
    <xf numFmtId="0" fontId="10" fillId="0" borderId="0" xfId="64" applyFont="1" applyFill="1" applyBorder="1" applyAlignment="1">
      <alignment horizontal="center"/>
      <protection/>
    </xf>
    <xf numFmtId="0" fontId="10" fillId="0" borderId="0" xfId="64" applyFont="1" applyFill="1" applyBorder="1" applyAlignment="1">
      <alignment horizontal="right" wrapText="1"/>
      <protection/>
    </xf>
    <xf numFmtId="0" fontId="3" fillId="0" borderId="23" xfId="62" applyFont="1" applyFill="1" applyBorder="1" applyAlignment="1">
      <alignment horizontal="center" vertical="center"/>
      <protection/>
    </xf>
    <xf numFmtId="0" fontId="3" fillId="0" borderId="24" xfId="62" applyFont="1" applyFill="1" applyBorder="1" applyAlignment="1">
      <alignment horizontal="center" vertical="center"/>
      <protection/>
    </xf>
    <xf numFmtId="0" fontId="3" fillId="0" borderId="25" xfId="62" applyFont="1" applyFill="1" applyBorder="1" applyAlignment="1">
      <alignment horizontal="center" vertical="center"/>
      <protection/>
    </xf>
    <xf numFmtId="176" fontId="0" fillId="0" borderId="0" xfId="50" applyFont="1" applyFill="1" applyAlignment="1">
      <alignment/>
    </xf>
    <xf numFmtId="49" fontId="3" fillId="0" borderId="26" xfId="62" applyNumberFormat="1" applyFont="1" applyFill="1" applyBorder="1" applyAlignment="1">
      <alignment horizontal="left" vertical="center"/>
      <protection/>
    </xf>
    <xf numFmtId="0" fontId="10" fillId="0" borderId="0" xfId="66" applyFont="1" applyFill="1" applyBorder="1" applyAlignment="1">
      <alignment horizontal="center"/>
      <protection/>
    </xf>
    <xf numFmtId="0" fontId="10" fillId="0" borderId="0" xfId="66" applyFont="1" applyFill="1" applyBorder="1" applyAlignment="1">
      <alignment wrapText="1"/>
      <protection/>
    </xf>
    <xf numFmtId="0" fontId="10" fillId="0" borderId="0" xfId="66" applyFont="1" applyFill="1" applyBorder="1" applyAlignment="1">
      <alignment horizontal="right" wrapText="1"/>
      <protection/>
    </xf>
    <xf numFmtId="177" fontId="3" fillId="0" borderId="27" xfId="62" applyNumberFormat="1" applyFont="1" applyFill="1" applyBorder="1" applyAlignment="1">
      <alignment vertical="center"/>
      <protection/>
    </xf>
    <xf numFmtId="177" fontId="3" fillId="0" borderId="28" xfId="62" applyNumberFormat="1" applyFont="1" applyFill="1" applyBorder="1" applyAlignment="1">
      <alignment vertical="center"/>
      <protection/>
    </xf>
    <xf numFmtId="178" fontId="3" fillId="0" borderId="28" xfId="62" applyNumberFormat="1" applyFont="1" applyFill="1" applyBorder="1" applyAlignment="1">
      <alignment vertical="center"/>
      <protection/>
    </xf>
    <xf numFmtId="178" fontId="3" fillId="0" borderId="29" xfId="62" applyNumberFormat="1" applyFont="1" applyFill="1" applyBorder="1" applyAlignment="1">
      <alignment vertical="center"/>
      <protection/>
    </xf>
    <xf numFmtId="178" fontId="3" fillId="0" borderId="16" xfId="62" applyNumberFormat="1" applyFont="1" applyFill="1" applyBorder="1" applyAlignment="1">
      <alignment vertical="center"/>
      <protection/>
    </xf>
    <xf numFmtId="0" fontId="3" fillId="0" borderId="30" xfId="62" applyFont="1" applyFill="1" applyBorder="1" applyAlignment="1">
      <alignment horizontal="center" vertical="center"/>
      <protection/>
    </xf>
    <xf numFmtId="0" fontId="3" fillId="0" borderId="31" xfId="62" applyFont="1" applyFill="1" applyBorder="1" applyAlignment="1">
      <alignment horizontal="center" vertical="center"/>
      <protection/>
    </xf>
    <xf numFmtId="0" fontId="3" fillId="0" borderId="32" xfId="62" applyFont="1" applyFill="1" applyBorder="1" applyAlignment="1">
      <alignment horizontal="center" vertical="center"/>
      <protection/>
    </xf>
    <xf numFmtId="0" fontId="3" fillId="0" borderId="33" xfId="62" applyFont="1" applyFill="1" applyBorder="1" applyAlignment="1">
      <alignment horizontal="center" vertical="center" wrapText="1"/>
      <protection/>
    </xf>
    <xf numFmtId="0" fontId="3" fillId="0" borderId="14" xfId="62" applyFont="1" applyFill="1" applyBorder="1" applyAlignment="1">
      <alignment horizontal="center" vertical="center" wrapText="1"/>
      <protection/>
    </xf>
    <xf numFmtId="0" fontId="3" fillId="0" borderId="19" xfId="62" applyFont="1" applyFill="1" applyBorder="1" applyAlignment="1">
      <alignment horizontal="center" vertical="center" wrapText="1"/>
      <protection/>
    </xf>
    <xf numFmtId="0" fontId="3" fillId="0" borderId="34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 vertical="center"/>
      <protection/>
    </xf>
    <xf numFmtId="0" fontId="3" fillId="0" borderId="36" xfId="62" applyFont="1" applyFill="1" applyBorder="1" applyAlignment="1">
      <alignment horizontal="center" vertical="center"/>
      <protection/>
    </xf>
    <xf numFmtId="0" fontId="3" fillId="0" borderId="30" xfId="62" applyFont="1" applyFill="1" applyBorder="1" applyAlignment="1">
      <alignment horizontal="center" vertical="center"/>
      <protection/>
    </xf>
    <xf numFmtId="0" fontId="3" fillId="0" borderId="31" xfId="62" applyFont="1" applyFill="1" applyBorder="1" applyAlignment="1">
      <alignment horizontal="center" vertical="center"/>
      <protection/>
    </xf>
    <xf numFmtId="0" fontId="3" fillId="0" borderId="32" xfId="62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[0.00]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 2" xfId="62"/>
    <cellStyle name="標準_Table 21-2" xfId="63"/>
    <cellStyle name="標準_Table 21-2_1" xfId="64"/>
    <cellStyle name="標準_Table 21-2_2" xfId="65"/>
    <cellStyle name="標準_Table 21-3" xfId="66"/>
    <cellStyle name="標準_Table 24-1_1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6465;&#20214;&#38598;&#35336;&#12503;&#12525;&#12464;&#12521;&#12512;&#12497;&#12501;&#12457;&#12540;&#12510;&#12531;&#124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sfilesrv01\USERDATA\NSC5727\Documents\Toko\Work\Cambodia\1)Surveys\5)CIES2014\&#26465;&#20214;&#38598;&#35336;\Data\Inp\&#36039;&#26009;&#65298;&#12288;&#12487;&#12540;&#12479;&#12524;&#12452;&#12450;&#12454;&#12488;&#65288;&#12458;&#12522;&#12472;&#12490;&#1252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パフォーマンステストの概要"/>
      <sheetName val="定義（総数）"/>
      <sheetName val="定義（日本人)"/>
      <sheetName val="定義（日本人以外) "/>
      <sheetName val="結果（総数）"/>
      <sheetName val="結果（日本人)"/>
      <sheetName val="結果（日本人以外) "/>
    </sheetNames>
    <sheetDataSet>
      <sheetData sheetId="1">
        <row r="48">
          <cell r="B48" t="str">
            <v/>
          </cell>
          <cell r="C48" t="str">
            <v/>
          </cell>
          <cell r="E48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集計設定"/>
      <sheetName val="ﾚｲｱｳﾄ(1)"/>
      <sheetName val="符号表"/>
      <sheetName val="使い方"/>
      <sheetName val="レイアウト作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59"/>
  <sheetViews>
    <sheetView showGridLines="0" tabSelected="1" zoomScalePageLayoutView="0" workbookViewId="0" topLeftCell="K1">
      <selection activeCell="K1" sqref="K1"/>
    </sheetView>
  </sheetViews>
  <sheetFormatPr defaultColWidth="9.140625" defaultRowHeight="15"/>
  <cols>
    <col min="1" max="1" width="1.421875" style="2" customWidth="1"/>
    <col min="2" max="2" width="16.140625" style="2" customWidth="1"/>
    <col min="3" max="3" width="14.7109375" style="2" customWidth="1"/>
    <col min="4" max="4" width="14.421875" style="2" customWidth="1"/>
    <col min="5" max="5" width="15.00390625" style="2" customWidth="1"/>
    <col min="6" max="8" width="9.421875" style="2" customWidth="1"/>
    <col min="9" max="9" width="2.421875" style="2" customWidth="1"/>
    <col min="10" max="10" width="9.57421875" style="2" customWidth="1"/>
    <col min="11" max="11" width="3.28125" style="2" customWidth="1"/>
    <col min="12" max="12" width="16.140625" style="2" customWidth="1"/>
    <col min="13" max="18" width="9.421875" style="2" customWidth="1"/>
    <col min="19" max="19" width="2.28125" style="2" customWidth="1"/>
    <col min="20" max="16384" width="9.00390625" style="2" customWidth="1"/>
  </cols>
  <sheetData>
    <row r="1" spans="1:18" ht="15" customHeight="1">
      <c r="A1" s="1"/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 s="1"/>
      <c r="O1" s="1"/>
      <c r="P1" s="1"/>
      <c r="Q1" s="1"/>
      <c r="R1" s="1"/>
    </row>
    <row r="2" spans="1:18" ht="15" customHeight="1">
      <c r="A2" s="1"/>
      <c r="B2" s="3" t="s">
        <v>61</v>
      </c>
      <c r="C2" s="3"/>
      <c r="D2" s="3"/>
      <c r="E2" s="3"/>
      <c r="F2" s="3"/>
      <c r="G2" s="3"/>
      <c r="H2" s="3"/>
      <c r="I2" s="1"/>
      <c r="K2" s="1"/>
      <c r="L2" s="3" t="s">
        <v>62</v>
      </c>
      <c r="M2" s="3"/>
      <c r="N2" s="3"/>
      <c r="O2" s="3"/>
      <c r="P2" s="3"/>
      <c r="Q2" s="3"/>
      <c r="R2" s="3"/>
    </row>
    <row r="3" spans="1:18" ht="15" customHeight="1">
      <c r="A3" s="1"/>
      <c r="B3" s="3" t="s">
        <v>0</v>
      </c>
      <c r="C3" s="3"/>
      <c r="D3" s="3"/>
      <c r="E3" s="3"/>
      <c r="F3" s="3"/>
      <c r="G3" s="3"/>
      <c r="H3" s="3"/>
      <c r="I3" s="1"/>
      <c r="K3" s="1"/>
      <c r="L3" s="3" t="s">
        <v>1</v>
      </c>
      <c r="M3" s="3"/>
      <c r="N3" s="3"/>
      <c r="O3" s="3"/>
      <c r="P3" s="3"/>
      <c r="Q3" s="3"/>
      <c r="R3" s="3"/>
    </row>
    <row r="4" spans="1:18" ht="15" customHeight="1">
      <c r="A4" s="1"/>
      <c r="B4" s="3"/>
      <c r="C4" s="3"/>
      <c r="D4" s="3"/>
      <c r="E4" s="3"/>
      <c r="F4" s="3"/>
      <c r="G4" s="3"/>
      <c r="H4" s="3"/>
      <c r="I4" s="1"/>
      <c r="K4" s="1"/>
      <c r="L4" s="3"/>
      <c r="M4" s="3"/>
      <c r="N4" s="3"/>
      <c r="O4" s="3"/>
      <c r="P4" s="3"/>
      <c r="Q4" s="3"/>
      <c r="R4" s="3"/>
    </row>
    <row r="5" spans="1:18" ht="15" customHeight="1">
      <c r="A5" s="1"/>
      <c r="B5" s="57" t="s">
        <v>63</v>
      </c>
      <c r="C5" s="60" t="s">
        <v>64</v>
      </c>
      <c r="D5" s="61"/>
      <c r="E5" s="61"/>
      <c r="F5" s="61"/>
      <c r="G5" s="61"/>
      <c r="H5" s="62"/>
      <c r="I5" s="1"/>
      <c r="K5" s="1"/>
      <c r="L5" s="57" t="s">
        <v>65</v>
      </c>
      <c r="M5" s="60" t="s">
        <v>64</v>
      </c>
      <c r="N5" s="61"/>
      <c r="O5" s="61"/>
      <c r="P5" s="61"/>
      <c r="Q5" s="61"/>
      <c r="R5" s="62"/>
    </row>
    <row r="6" spans="1:18" ht="29.25" customHeight="1">
      <c r="A6" s="1"/>
      <c r="B6" s="58"/>
      <c r="C6" s="4" t="s">
        <v>2</v>
      </c>
      <c r="D6" s="5" t="s">
        <v>3</v>
      </c>
      <c r="E6" s="6" t="s">
        <v>4</v>
      </c>
      <c r="F6" s="7" t="s">
        <v>2</v>
      </c>
      <c r="G6" s="5" t="s">
        <v>3</v>
      </c>
      <c r="H6" s="6" t="s">
        <v>4</v>
      </c>
      <c r="I6" s="1"/>
      <c r="K6" s="1"/>
      <c r="L6" s="58"/>
      <c r="M6" s="4" t="s">
        <v>2</v>
      </c>
      <c r="N6" s="5" t="s">
        <v>3</v>
      </c>
      <c r="O6" s="6" t="s">
        <v>4</v>
      </c>
      <c r="P6" s="7" t="s">
        <v>2</v>
      </c>
      <c r="Q6" s="5" t="s">
        <v>3</v>
      </c>
      <c r="R6" s="6" t="s">
        <v>4</v>
      </c>
    </row>
    <row r="7" spans="1:18" ht="15" customHeight="1">
      <c r="A7" s="1"/>
      <c r="B7" s="59"/>
      <c r="C7" s="55"/>
      <c r="D7" s="55" t="s">
        <v>5</v>
      </c>
      <c r="E7" s="56"/>
      <c r="F7" s="54"/>
      <c r="G7" s="55" t="s">
        <v>6</v>
      </c>
      <c r="H7" s="56"/>
      <c r="I7" s="1"/>
      <c r="K7" s="1"/>
      <c r="L7" s="59"/>
      <c r="M7" s="55"/>
      <c r="N7" s="55" t="s">
        <v>7</v>
      </c>
      <c r="O7" s="56"/>
      <c r="P7" s="54"/>
      <c r="Q7" s="55" t="s">
        <v>6</v>
      </c>
      <c r="R7" s="56"/>
    </row>
    <row r="8" spans="1:18" ht="6.75" customHeight="1">
      <c r="A8" s="1"/>
      <c r="B8" s="8"/>
      <c r="C8" s="49"/>
      <c r="D8" s="50"/>
      <c r="E8" s="50"/>
      <c r="F8" s="51"/>
      <c r="G8" s="51"/>
      <c r="H8" s="52"/>
      <c r="I8" s="1"/>
      <c r="K8" s="1"/>
      <c r="L8" s="8"/>
      <c r="M8" s="25"/>
      <c r="N8" s="25"/>
      <c r="O8" s="25"/>
      <c r="P8" s="26"/>
      <c r="Q8" s="26"/>
      <c r="R8" s="53"/>
    </row>
    <row r="9" spans="1:18" ht="15">
      <c r="A9" s="1"/>
      <c r="B9" s="8" t="s">
        <v>8</v>
      </c>
      <c r="C9" s="9">
        <f>SUM(D9:E9)</f>
        <v>18835562062.172173</v>
      </c>
      <c r="D9" s="10">
        <f>SUM(D11:D25)</f>
        <v>13843090309.840736</v>
      </c>
      <c r="E9" s="10">
        <f>SUM(E11:E25)</f>
        <v>4992471752.331434</v>
      </c>
      <c r="F9" s="11">
        <f>C9/$C$9*100</f>
        <v>100</v>
      </c>
      <c r="G9" s="11">
        <f>D9/$C$9*100</f>
        <v>73.49443708739696</v>
      </c>
      <c r="H9" s="12">
        <f>E9/$C$9*100</f>
        <v>26.505562912603033</v>
      </c>
      <c r="I9" s="1"/>
      <c r="K9" s="1"/>
      <c r="L9" s="8" t="s">
        <v>9</v>
      </c>
      <c r="M9" s="10">
        <f>C9/1000000</f>
        <v>18835.562062172172</v>
      </c>
      <c r="N9" s="10">
        <f>D9/1000000</f>
        <v>13843.090309840736</v>
      </c>
      <c r="O9" s="10">
        <f>E9/1000000</f>
        <v>4992.471752331434</v>
      </c>
      <c r="P9" s="13">
        <f>M9/$M$9*100</f>
        <v>100</v>
      </c>
      <c r="Q9" s="13">
        <f>N9/$M$9*100</f>
        <v>73.49443708739696</v>
      </c>
      <c r="R9" s="14">
        <f>O9/$M$9*100</f>
        <v>26.505562912603033</v>
      </c>
    </row>
    <row r="10" spans="1:18" ht="6.75" customHeight="1">
      <c r="A10" s="1"/>
      <c r="B10" s="8"/>
      <c r="C10" s="9"/>
      <c r="D10" s="10"/>
      <c r="E10" s="10"/>
      <c r="F10" s="11"/>
      <c r="G10" s="11"/>
      <c r="H10" s="12"/>
      <c r="I10" s="1"/>
      <c r="K10" s="1"/>
      <c r="L10" s="8"/>
      <c r="M10" s="10"/>
      <c r="N10" s="10"/>
      <c r="O10" s="10"/>
      <c r="P10" s="13"/>
      <c r="Q10" s="13"/>
      <c r="R10" s="14"/>
    </row>
    <row r="11" spans="1:18" ht="15">
      <c r="A11" s="1"/>
      <c r="B11" s="8" t="s">
        <v>10</v>
      </c>
      <c r="C11" s="9">
        <f aca="true" t="shared" si="0" ref="C11:C25">SUM(D11:E11)</f>
        <v>1349393407.85525</v>
      </c>
      <c r="D11" s="10">
        <v>251972981.14042</v>
      </c>
      <c r="E11" s="10">
        <v>1097420426.71483</v>
      </c>
      <c r="F11" s="11">
        <f aca="true" t="shared" si="1" ref="F11:H25">C11/$C$9*100</f>
        <v>7.164072956257902</v>
      </c>
      <c r="G11" s="11">
        <f t="shared" si="1"/>
        <v>1.337751325438078</v>
      </c>
      <c r="H11" s="12">
        <f t="shared" si="1"/>
        <v>5.826321630819824</v>
      </c>
      <c r="I11" s="1"/>
      <c r="K11" s="1"/>
      <c r="L11" s="8" t="s">
        <v>10</v>
      </c>
      <c r="M11" s="10">
        <f aca="true" t="shared" si="2" ref="M11:O25">C11/1000000</f>
        <v>1349.39340785525</v>
      </c>
      <c r="N11" s="10">
        <f t="shared" si="2"/>
        <v>251.97298114042</v>
      </c>
      <c r="O11" s="10">
        <f t="shared" si="2"/>
        <v>1097.42042671483</v>
      </c>
      <c r="P11" s="13">
        <f aca="true" t="shared" si="3" ref="P11:R25">M11/$M$9*100</f>
        <v>7.164072956257902</v>
      </c>
      <c r="Q11" s="13">
        <f t="shared" si="3"/>
        <v>1.337751325438078</v>
      </c>
      <c r="R11" s="14">
        <f t="shared" si="3"/>
        <v>5.826321630819825</v>
      </c>
    </row>
    <row r="12" spans="1:18" ht="15">
      <c r="A12" s="1"/>
      <c r="B12" s="8">
        <v>2</v>
      </c>
      <c r="C12" s="9">
        <f t="shared" si="0"/>
        <v>2110483254.941976</v>
      </c>
      <c r="D12" s="10">
        <v>748263246.248086</v>
      </c>
      <c r="E12" s="10">
        <v>1362220008.69389</v>
      </c>
      <c r="F12" s="11">
        <f t="shared" si="1"/>
        <v>11.204779809467437</v>
      </c>
      <c r="G12" s="11">
        <f t="shared" si="1"/>
        <v>3.972609066712364</v>
      </c>
      <c r="H12" s="12">
        <f t="shared" si="1"/>
        <v>7.232170742755074</v>
      </c>
      <c r="I12" s="1"/>
      <c r="K12" s="1"/>
      <c r="L12" s="8">
        <v>2</v>
      </c>
      <c r="M12" s="10">
        <f t="shared" si="2"/>
        <v>2110.483254941976</v>
      </c>
      <c r="N12" s="10">
        <f t="shared" si="2"/>
        <v>748.2632462480859</v>
      </c>
      <c r="O12" s="10">
        <f t="shared" si="2"/>
        <v>1362.2200086938901</v>
      </c>
      <c r="P12" s="13">
        <f t="shared" si="3"/>
        <v>11.20477980946744</v>
      </c>
      <c r="Q12" s="13">
        <f t="shared" si="3"/>
        <v>3.9726090667123635</v>
      </c>
      <c r="R12" s="14">
        <f t="shared" si="3"/>
        <v>7.232170742755074</v>
      </c>
    </row>
    <row r="13" spans="1:18" ht="15">
      <c r="A13" s="1"/>
      <c r="B13" s="8">
        <v>3</v>
      </c>
      <c r="C13" s="9">
        <f t="shared" si="0"/>
        <v>949034624.089716</v>
      </c>
      <c r="D13" s="10">
        <v>390107362.035857</v>
      </c>
      <c r="E13" s="10">
        <v>558927262.053859</v>
      </c>
      <c r="F13" s="11">
        <f>C13/$C$9*100</f>
        <v>5.0385256407913666</v>
      </c>
      <c r="G13" s="11">
        <f t="shared" si="1"/>
        <v>2.0711214284351898</v>
      </c>
      <c r="H13" s="12">
        <f t="shared" si="1"/>
        <v>2.967404212356177</v>
      </c>
      <c r="I13" s="1"/>
      <c r="K13" s="1"/>
      <c r="L13" s="8">
        <v>3</v>
      </c>
      <c r="M13" s="10">
        <f t="shared" si="2"/>
        <v>949.034624089716</v>
      </c>
      <c r="N13" s="10">
        <f t="shared" si="2"/>
        <v>390.107362035857</v>
      </c>
      <c r="O13" s="10">
        <f t="shared" si="2"/>
        <v>558.927262053859</v>
      </c>
      <c r="P13" s="13">
        <f t="shared" si="3"/>
        <v>5.0385256407913666</v>
      </c>
      <c r="Q13" s="13">
        <f t="shared" si="3"/>
        <v>2.07112142843519</v>
      </c>
      <c r="R13" s="14">
        <f t="shared" si="3"/>
        <v>2.967404212356177</v>
      </c>
    </row>
    <row r="14" spans="1:18" ht="15">
      <c r="A14" s="1"/>
      <c r="B14" s="8">
        <v>4</v>
      </c>
      <c r="C14" s="9">
        <f t="shared" si="0"/>
        <v>565709633.254482</v>
      </c>
      <c r="D14" s="10">
        <v>303029724.073055</v>
      </c>
      <c r="E14" s="10">
        <v>262679909.181427</v>
      </c>
      <c r="F14" s="11">
        <f t="shared" si="1"/>
        <v>3.003412541591248</v>
      </c>
      <c r="G14" s="11">
        <f t="shared" si="1"/>
        <v>1.6088169977238724</v>
      </c>
      <c r="H14" s="12">
        <f t="shared" si="1"/>
        <v>1.3945955438673752</v>
      </c>
      <c r="I14" s="1"/>
      <c r="K14" s="1"/>
      <c r="L14" s="8">
        <v>4</v>
      </c>
      <c r="M14" s="10">
        <f t="shared" si="2"/>
        <v>565.709633254482</v>
      </c>
      <c r="N14" s="10">
        <f t="shared" si="2"/>
        <v>303.02972407305504</v>
      </c>
      <c r="O14" s="10">
        <f t="shared" si="2"/>
        <v>262.679909181427</v>
      </c>
      <c r="P14" s="13">
        <f t="shared" si="3"/>
        <v>3.003412541591248</v>
      </c>
      <c r="Q14" s="13">
        <f t="shared" si="3"/>
        <v>1.6088169977238724</v>
      </c>
      <c r="R14" s="14">
        <f t="shared" si="3"/>
        <v>1.3945955438673752</v>
      </c>
    </row>
    <row r="15" spans="1:18" ht="15">
      <c r="A15" s="1"/>
      <c r="B15" s="8" t="s">
        <v>11</v>
      </c>
      <c r="C15" s="9">
        <f t="shared" si="0"/>
        <v>197973210.06511</v>
      </c>
      <c r="D15" s="10">
        <v>123252918.537955</v>
      </c>
      <c r="E15" s="10">
        <v>74720291.527155</v>
      </c>
      <c r="F15" s="11">
        <f t="shared" si="1"/>
        <v>1.0510608040877287</v>
      </c>
      <c r="G15" s="11">
        <f t="shared" si="1"/>
        <v>0.6543628383964514</v>
      </c>
      <c r="H15" s="12">
        <f t="shared" si="1"/>
        <v>0.39669796569127724</v>
      </c>
      <c r="I15" s="1"/>
      <c r="K15" s="1"/>
      <c r="L15" s="8" t="s">
        <v>12</v>
      </c>
      <c r="M15" s="10">
        <f t="shared" si="2"/>
        <v>197.97321006511</v>
      </c>
      <c r="N15" s="10">
        <f t="shared" si="2"/>
        <v>123.252918537955</v>
      </c>
      <c r="O15" s="10">
        <f t="shared" si="2"/>
        <v>74.720291527155</v>
      </c>
      <c r="P15" s="13">
        <f t="shared" si="3"/>
        <v>1.0510608040877287</v>
      </c>
      <c r="Q15" s="13">
        <f t="shared" si="3"/>
        <v>0.6543628383964514</v>
      </c>
      <c r="R15" s="14">
        <f t="shared" si="3"/>
        <v>0.39669796569127724</v>
      </c>
    </row>
    <row r="16" spans="1:18" ht="15">
      <c r="A16" s="1"/>
      <c r="B16" s="8" t="s">
        <v>13</v>
      </c>
      <c r="C16" s="9">
        <f t="shared" si="0"/>
        <v>263148094.6215437</v>
      </c>
      <c r="D16" s="10">
        <v>164439858.826715</v>
      </c>
      <c r="E16" s="10">
        <v>98708235.7948287</v>
      </c>
      <c r="F16" s="11">
        <f t="shared" si="1"/>
        <v>1.3970811901070326</v>
      </c>
      <c r="G16" s="11">
        <f t="shared" si="1"/>
        <v>0.8730286799190493</v>
      </c>
      <c r="H16" s="12">
        <f t="shared" si="1"/>
        <v>0.524052510187983</v>
      </c>
      <c r="I16" s="1"/>
      <c r="K16" s="1"/>
      <c r="L16" s="8" t="s">
        <v>14</v>
      </c>
      <c r="M16" s="10">
        <f t="shared" si="2"/>
        <v>263.1480946215437</v>
      </c>
      <c r="N16" s="10">
        <f t="shared" si="2"/>
        <v>164.43985882671498</v>
      </c>
      <c r="O16" s="10">
        <f t="shared" si="2"/>
        <v>98.7082357948287</v>
      </c>
      <c r="P16" s="13">
        <f t="shared" si="3"/>
        <v>1.3970811901070326</v>
      </c>
      <c r="Q16" s="13">
        <f t="shared" si="3"/>
        <v>0.8730286799190493</v>
      </c>
      <c r="R16" s="14">
        <f t="shared" si="3"/>
        <v>0.524052510187983</v>
      </c>
    </row>
    <row r="17" spans="1:18" ht="15">
      <c r="A17" s="1"/>
      <c r="B17" s="8" t="s">
        <v>15</v>
      </c>
      <c r="C17" s="9">
        <f t="shared" si="0"/>
        <v>280718282.75688124</v>
      </c>
      <c r="D17" s="10">
        <v>241267490.655149</v>
      </c>
      <c r="E17" s="10">
        <v>39450792.1017322</v>
      </c>
      <c r="F17" s="11">
        <f t="shared" si="1"/>
        <v>1.490363185501394</v>
      </c>
      <c r="G17" s="11">
        <f t="shared" si="1"/>
        <v>1.2809147391449032</v>
      </c>
      <c r="H17" s="12">
        <f t="shared" si="1"/>
        <v>0.2094484463564907</v>
      </c>
      <c r="I17" s="1"/>
      <c r="K17" s="1"/>
      <c r="L17" s="8" t="s">
        <v>16</v>
      </c>
      <c r="M17" s="10">
        <f t="shared" si="2"/>
        <v>280.71828275688125</v>
      </c>
      <c r="N17" s="10">
        <f t="shared" si="2"/>
        <v>241.267490655149</v>
      </c>
      <c r="O17" s="10">
        <f t="shared" si="2"/>
        <v>39.450792101732205</v>
      </c>
      <c r="P17" s="13">
        <f t="shared" si="3"/>
        <v>1.4903631855013941</v>
      </c>
      <c r="Q17" s="13">
        <f t="shared" si="3"/>
        <v>1.2809147391449032</v>
      </c>
      <c r="R17" s="14">
        <f t="shared" si="3"/>
        <v>0.20944844635649076</v>
      </c>
    </row>
    <row r="18" spans="1:18" ht="15">
      <c r="A18" s="1"/>
      <c r="B18" s="8" t="s">
        <v>17</v>
      </c>
      <c r="C18" s="9">
        <f t="shared" si="0"/>
        <v>125457961.1460019</v>
      </c>
      <c r="D18" s="10">
        <v>73122099.0563065</v>
      </c>
      <c r="E18" s="10">
        <v>52335862.0896954</v>
      </c>
      <c r="F18" s="11">
        <f t="shared" si="1"/>
        <v>0.6660696438571461</v>
      </c>
      <c r="G18" s="11">
        <f t="shared" si="1"/>
        <v>0.3882129920782085</v>
      </c>
      <c r="H18" s="12">
        <f t="shared" si="1"/>
        <v>0.27785665177893754</v>
      </c>
      <c r="I18" s="1"/>
      <c r="K18" s="1"/>
      <c r="L18" s="8" t="s">
        <v>18</v>
      </c>
      <c r="M18" s="10">
        <f t="shared" si="2"/>
        <v>125.4579611460019</v>
      </c>
      <c r="N18" s="10">
        <f t="shared" si="2"/>
        <v>73.1220990563065</v>
      </c>
      <c r="O18" s="10">
        <f t="shared" si="2"/>
        <v>52.335862089695404</v>
      </c>
      <c r="P18" s="13">
        <f t="shared" si="3"/>
        <v>0.6660696438571461</v>
      </c>
      <c r="Q18" s="13">
        <f t="shared" si="3"/>
        <v>0.3882129920782085</v>
      </c>
      <c r="R18" s="14">
        <f t="shared" si="3"/>
        <v>0.2778566517789376</v>
      </c>
    </row>
    <row r="19" spans="1:18" ht="15">
      <c r="A19" s="1"/>
      <c r="B19" s="8" t="s">
        <v>19</v>
      </c>
      <c r="C19" s="9">
        <f t="shared" si="0"/>
        <v>32418162.03556335</v>
      </c>
      <c r="D19" s="10">
        <v>23992034.1255484</v>
      </c>
      <c r="E19" s="10">
        <v>8426127.91001495</v>
      </c>
      <c r="F19" s="11">
        <f t="shared" si="1"/>
        <v>0.17211146621777418</v>
      </c>
      <c r="G19" s="11">
        <f t="shared" si="1"/>
        <v>0.1273762579866521</v>
      </c>
      <c r="H19" s="12">
        <f t="shared" si="1"/>
        <v>0.04473520823112206</v>
      </c>
      <c r="I19" s="1"/>
      <c r="K19" s="1"/>
      <c r="L19" s="8" t="s">
        <v>20</v>
      </c>
      <c r="M19" s="10">
        <f t="shared" si="2"/>
        <v>32.41816203556335</v>
      </c>
      <c r="N19" s="10">
        <f t="shared" si="2"/>
        <v>23.9920341255484</v>
      </c>
      <c r="O19" s="10">
        <f t="shared" si="2"/>
        <v>8.42612791001495</v>
      </c>
      <c r="P19" s="13">
        <f t="shared" si="3"/>
        <v>0.17211146621777418</v>
      </c>
      <c r="Q19" s="13">
        <f t="shared" si="3"/>
        <v>0.1273762579866521</v>
      </c>
      <c r="R19" s="14">
        <f t="shared" si="3"/>
        <v>0.04473520823112206</v>
      </c>
    </row>
    <row r="20" spans="1:18" ht="15">
      <c r="A20" s="1"/>
      <c r="B20" s="8" t="s">
        <v>21</v>
      </c>
      <c r="C20" s="9">
        <f t="shared" si="0"/>
        <v>1802881853.512539</v>
      </c>
      <c r="D20" s="10">
        <v>1594687380.94533</v>
      </c>
      <c r="E20" s="10">
        <v>208194472.567209</v>
      </c>
      <c r="F20" s="11">
        <f t="shared" si="1"/>
        <v>9.571691290982507</v>
      </c>
      <c r="G20" s="11">
        <f t="shared" si="1"/>
        <v>8.466364718406634</v>
      </c>
      <c r="H20" s="12">
        <f t="shared" si="1"/>
        <v>1.1053265725758725</v>
      </c>
      <c r="I20" s="1"/>
      <c r="K20" s="1"/>
      <c r="L20" s="8" t="s">
        <v>21</v>
      </c>
      <c r="M20" s="10">
        <f t="shared" si="2"/>
        <v>1802.881853512539</v>
      </c>
      <c r="N20" s="10">
        <f t="shared" si="2"/>
        <v>1594.68738094533</v>
      </c>
      <c r="O20" s="10">
        <f t="shared" si="2"/>
        <v>208.194472567209</v>
      </c>
      <c r="P20" s="13">
        <f t="shared" si="3"/>
        <v>9.571691290982507</v>
      </c>
      <c r="Q20" s="13">
        <f t="shared" si="3"/>
        <v>8.466364718406636</v>
      </c>
      <c r="R20" s="14">
        <f t="shared" si="3"/>
        <v>1.1053265725758725</v>
      </c>
    </row>
    <row r="21" spans="1:18" ht="15">
      <c r="A21" s="1"/>
      <c r="B21" s="8" t="s">
        <v>22</v>
      </c>
      <c r="C21" s="9">
        <f t="shared" si="0"/>
        <v>242224485.9046053</v>
      </c>
      <c r="D21" s="10">
        <v>179411661.378763</v>
      </c>
      <c r="E21" s="10">
        <v>62812824.5258423</v>
      </c>
      <c r="F21" s="11">
        <f t="shared" si="1"/>
        <v>1.2859955285914695</v>
      </c>
      <c r="G21" s="11">
        <f t="shared" si="1"/>
        <v>0.9525155702100281</v>
      </c>
      <c r="H21" s="12">
        <f t="shared" si="1"/>
        <v>0.3334799583814413</v>
      </c>
      <c r="I21" s="1"/>
      <c r="K21" s="1"/>
      <c r="L21" s="8" t="s">
        <v>22</v>
      </c>
      <c r="M21" s="10">
        <f t="shared" si="2"/>
        <v>242.2244859046053</v>
      </c>
      <c r="N21" s="10">
        <f t="shared" si="2"/>
        <v>179.411661378763</v>
      </c>
      <c r="O21" s="10">
        <f t="shared" si="2"/>
        <v>62.8128245258423</v>
      </c>
      <c r="P21" s="13">
        <f t="shared" si="3"/>
        <v>1.2859955285914695</v>
      </c>
      <c r="Q21" s="13">
        <f t="shared" si="3"/>
        <v>0.9525155702100281</v>
      </c>
      <c r="R21" s="14">
        <f t="shared" si="3"/>
        <v>0.3334799583814413</v>
      </c>
    </row>
    <row r="22" spans="1:18" ht="15">
      <c r="A22" s="1"/>
      <c r="B22" s="8" t="s">
        <v>23</v>
      </c>
      <c r="C22" s="9">
        <f t="shared" si="0"/>
        <v>403744784.6339936</v>
      </c>
      <c r="D22" s="10">
        <v>364269163.021838</v>
      </c>
      <c r="E22" s="10">
        <v>39475621.6121556</v>
      </c>
      <c r="F22" s="11">
        <f t="shared" si="1"/>
        <v>2.1435239537918656</v>
      </c>
      <c r="G22" s="11">
        <f t="shared" si="1"/>
        <v>1.9339436849267528</v>
      </c>
      <c r="H22" s="12">
        <f t="shared" si="1"/>
        <v>0.2095802688651127</v>
      </c>
      <c r="I22" s="1"/>
      <c r="K22" s="1"/>
      <c r="L22" s="8" t="s">
        <v>23</v>
      </c>
      <c r="M22" s="10">
        <f t="shared" si="2"/>
        <v>403.7447846339936</v>
      </c>
      <c r="N22" s="10">
        <f t="shared" si="2"/>
        <v>364.269163021838</v>
      </c>
      <c r="O22" s="10">
        <f t="shared" si="2"/>
        <v>39.4756216121556</v>
      </c>
      <c r="P22" s="13">
        <f t="shared" si="3"/>
        <v>2.1435239537918656</v>
      </c>
      <c r="Q22" s="13">
        <f t="shared" si="3"/>
        <v>1.9339436849267528</v>
      </c>
      <c r="R22" s="14">
        <f t="shared" si="3"/>
        <v>0.2095802688651127</v>
      </c>
    </row>
    <row r="23" spans="1:18" ht="15">
      <c r="A23" s="1"/>
      <c r="B23" s="8" t="s">
        <v>24</v>
      </c>
      <c r="C23" s="9">
        <f t="shared" si="0"/>
        <v>1565731523.123523</v>
      </c>
      <c r="D23" s="10">
        <v>1295246868.62136</v>
      </c>
      <c r="E23" s="10">
        <v>270484654.502163</v>
      </c>
      <c r="F23" s="11">
        <f t="shared" si="1"/>
        <v>8.312634993080522</v>
      </c>
      <c r="G23" s="11">
        <f t="shared" si="1"/>
        <v>6.876603227161612</v>
      </c>
      <c r="H23" s="12">
        <f t="shared" si="1"/>
        <v>1.4360317659189084</v>
      </c>
      <c r="I23" s="1"/>
      <c r="K23" s="1"/>
      <c r="L23" s="8" t="s">
        <v>24</v>
      </c>
      <c r="M23" s="10">
        <f t="shared" si="2"/>
        <v>1565.731523123523</v>
      </c>
      <c r="N23" s="10">
        <f t="shared" si="2"/>
        <v>1295.2468686213601</v>
      </c>
      <c r="O23" s="10">
        <f t="shared" si="2"/>
        <v>270.484654502163</v>
      </c>
      <c r="P23" s="13">
        <f t="shared" si="3"/>
        <v>8.312634993080522</v>
      </c>
      <c r="Q23" s="13">
        <f t="shared" si="3"/>
        <v>6.876603227161613</v>
      </c>
      <c r="R23" s="14">
        <f t="shared" si="3"/>
        <v>1.4360317659189084</v>
      </c>
    </row>
    <row r="24" spans="1:18" ht="15">
      <c r="A24" s="1"/>
      <c r="B24" s="8" t="s">
        <v>25</v>
      </c>
      <c r="C24" s="9">
        <f t="shared" si="0"/>
        <v>936686683.91843</v>
      </c>
      <c r="D24" s="10">
        <v>699113822.177745</v>
      </c>
      <c r="E24" s="10">
        <v>237572861.740685</v>
      </c>
      <c r="F24" s="11">
        <f t="shared" si="1"/>
        <v>4.972969114628101</v>
      </c>
      <c r="G24" s="11">
        <f t="shared" si="1"/>
        <v>3.7116695528921273</v>
      </c>
      <c r="H24" s="12">
        <f t="shared" si="1"/>
        <v>1.261299561735974</v>
      </c>
      <c r="I24" s="1"/>
      <c r="K24" s="1"/>
      <c r="L24" s="8" t="s">
        <v>25</v>
      </c>
      <c r="M24" s="10">
        <f t="shared" si="2"/>
        <v>936.6866839184299</v>
      </c>
      <c r="N24" s="10">
        <f t="shared" si="2"/>
        <v>699.113822177745</v>
      </c>
      <c r="O24" s="10">
        <f t="shared" si="2"/>
        <v>237.572861740685</v>
      </c>
      <c r="P24" s="13">
        <f t="shared" si="3"/>
        <v>4.972969114628101</v>
      </c>
      <c r="Q24" s="13">
        <f t="shared" si="3"/>
        <v>3.7116695528921273</v>
      </c>
      <c r="R24" s="14">
        <f t="shared" si="3"/>
        <v>1.261299561735974</v>
      </c>
    </row>
    <row r="25" spans="1:18" ht="15">
      <c r="A25" s="1"/>
      <c r="B25" s="8" t="s">
        <v>26</v>
      </c>
      <c r="C25" s="9">
        <f t="shared" si="0"/>
        <v>8009956100.312557</v>
      </c>
      <c r="D25" s="10">
        <v>7390913698.99661</v>
      </c>
      <c r="E25" s="10">
        <v>619042401.315947</v>
      </c>
      <c r="F25" s="11">
        <f t="shared" si="1"/>
        <v>42.5257078810465</v>
      </c>
      <c r="G25" s="11">
        <f t="shared" si="1"/>
        <v>39.23914600796504</v>
      </c>
      <c r="H25" s="12">
        <f>E25/$C$9*100</f>
        <v>3.2865618730814625</v>
      </c>
      <c r="I25" s="1"/>
      <c r="K25" s="1"/>
      <c r="L25" s="8" t="s">
        <v>27</v>
      </c>
      <c r="M25" s="10">
        <f>C25/1000000</f>
        <v>8009.956100312557</v>
      </c>
      <c r="N25" s="10">
        <f t="shared" si="2"/>
        <v>7390.91369899661</v>
      </c>
      <c r="O25" s="10">
        <f t="shared" si="2"/>
        <v>619.042401315947</v>
      </c>
      <c r="P25" s="13">
        <f>M25/$M$9*100</f>
        <v>42.52570788104651</v>
      </c>
      <c r="Q25" s="13">
        <f t="shared" si="3"/>
        <v>39.23914600796504</v>
      </c>
      <c r="R25" s="14">
        <f>O25/$M$9*100</f>
        <v>3.2865618730814625</v>
      </c>
    </row>
    <row r="26" spans="1:18" ht="6.75" customHeight="1">
      <c r="A26" s="1"/>
      <c r="B26" s="8"/>
      <c r="C26" s="9"/>
      <c r="D26" s="10"/>
      <c r="E26" s="10"/>
      <c r="F26" s="11"/>
      <c r="G26" s="11"/>
      <c r="H26" s="12"/>
      <c r="I26" s="1"/>
      <c r="K26" s="1"/>
      <c r="L26" s="8"/>
      <c r="M26" s="10"/>
      <c r="N26" s="10"/>
      <c r="O26" s="10"/>
      <c r="P26" s="13"/>
      <c r="Q26" s="13"/>
      <c r="R26" s="14"/>
    </row>
    <row r="27" spans="1:18" ht="16.5" customHeight="1">
      <c r="A27" s="1"/>
      <c r="B27" s="15" t="s">
        <v>28</v>
      </c>
      <c r="C27" s="9">
        <f aca="true" t="shared" si="4" ref="C27:C32">SUM(D27:E27)</f>
        <v>13860941142.03049</v>
      </c>
      <c r="D27" s="10">
        <v>12149716996.343</v>
      </c>
      <c r="E27" s="10">
        <v>1711224145.68749</v>
      </c>
      <c r="F27" s="11">
        <f>C27/$C$9*100</f>
        <v>73.58920905189068</v>
      </c>
      <c r="G27" s="11">
        <f>D27/$C$9*100</f>
        <v>64.50413826908576</v>
      </c>
      <c r="H27" s="12">
        <f aca="true" t="shared" si="5" ref="F27:H35">E27/$C$9*100</f>
        <v>9.085070782804909</v>
      </c>
      <c r="I27" s="1"/>
      <c r="K27" s="1"/>
      <c r="L27" s="15" t="s">
        <v>28</v>
      </c>
      <c r="M27" s="9">
        <f>C27/1000000</f>
        <v>13860.941142030491</v>
      </c>
      <c r="N27" s="10">
        <f>SUM(N15:N25)</f>
        <v>12149.716996343319</v>
      </c>
      <c r="O27" s="10">
        <f>SUM(O15:O25)</f>
        <v>1711.2241456874283</v>
      </c>
      <c r="P27" s="13">
        <f>M27/$M$9*100</f>
        <v>73.58920905189068</v>
      </c>
      <c r="Q27" s="13">
        <f aca="true" t="shared" si="6" ref="P27:R35">N27/$M$9*100</f>
        <v>64.50413826908746</v>
      </c>
      <c r="R27" s="14">
        <f>O27/$M$9*100</f>
        <v>9.085070782804582</v>
      </c>
    </row>
    <row r="28" spans="1:18" ht="16.5" customHeight="1">
      <c r="A28" s="1"/>
      <c r="B28" s="8" t="s">
        <v>29</v>
      </c>
      <c r="C28" s="9">
        <f t="shared" si="4"/>
        <v>12961225431.405731</v>
      </c>
      <c r="D28" s="10">
        <v>11523642595.1417</v>
      </c>
      <c r="E28" s="10">
        <v>1437582836.26403</v>
      </c>
      <c r="F28" s="11">
        <f t="shared" si="5"/>
        <v>68.8125227621214</v>
      </c>
      <c r="G28" s="11">
        <f t="shared" si="5"/>
        <v>61.18024276156249</v>
      </c>
      <c r="H28" s="12">
        <f t="shared" si="5"/>
        <v>7.632280000558919</v>
      </c>
      <c r="I28" s="1"/>
      <c r="K28" s="1"/>
      <c r="L28" s="8" t="s">
        <v>29</v>
      </c>
      <c r="M28" s="9">
        <f aca="true" t="shared" si="7" ref="M28:M33">C28/1000000</f>
        <v>12961.225431405732</v>
      </c>
      <c r="N28" s="10">
        <f>SUM(N20:N25)</f>
        <v>11523.642595141646</v>
      </c>
      <c r="O28" s="10">
        <f>SUM(O20:O25)</f>
        <v>1437.5828362640018</v>
      </c>
      <c r="P28" s="13">
        <f t="shared" si="6"/>
        <v>68.81252276212142</v>
      </c>
      <c r="Q28" s="13">
        <f t="shared" si="6"/>
        <v>61.1802427615622</v>
      </c>
      <c r="R28" s="14">
        <f t="shared" si="6"/>
        <v>7.6322800005587705</v>
      </c>
    </row>
    <row r="29" spans="1:18" ht="16.5" customHeight="1">
      <c r="A29" s="1"/>
      <c r="B29" s="8" t="s">
        <v>30</v>
      </c>
      <c r="C29" s="9">
        <f t="shared" si="4"/>
        <v>11158343577.89314</v>
      </c>
      <c r="D29" s="10">
        <v>9928955214.19634</v>
      </c>
      <c r="E29" s="10">
        <v>1229388363.6968</v>
      </c>
      <c r="F29" s="11">
        <f t="shared" si="5"/>
        <v>59.240831471138634</v>
      </c>
      <c r="G29" s="11">
        <f t="shared" si="5"/>
        <v>52.713878043155695</v>
      </c>
      <c r="H29" s="12">
        <f t="shared" si="5"/>
        <v>6.526953427982936</v>
      </c>
      <c r="I29" s="1"/>
      <c r="K29" s="1"/>
      <c r="L29" s="8" t="s">
        <v>30</v>
      </c>
      <c r="M29" s="9">
        <f t="shared" si="7"/>
        <v>11158.343577893142</v>
      </c>
      <c r="N29" s="10">
        <f>SUM(N21:N25)</f>
        <v>9928.955214196316</v>
      </c>
      <c r="O29" s="10">
        <f>SUM(O21:O25)</f>
        <v>1229.388363696793</v>
      </c>
      <c r="P29" s="13">
        <f t="shared" si="6"/>
        <v>59.240831471138634</v>
      </c>
      <c r="Q29" s="13">
        <f t="shared" si="6"/>
        <v>52.71387804315556</v>
      </c>
      <c r="R29" s="14">
        <f t="shared" si="6"/>
        <v>6.5269534279829</v>
      </c>
    </row>
    <row r="30" spans="1:18" ht="16.5" customHeight="1">
      <c r="A30" s="1"/>
      <c r="B30" s="8" t="s">
        <v>31</v>
      </c>
      <c r="C30" s="9">
        <f t="shared" si="4"/>
        <v>10916119091.98849</v>
      </c>
      <c r="D30" s="10">
        <v>9749543552.81753</v>
      </c>
      <c r="E30" s="10">
        <v>1166575539.17096</v>
      </c>
      <c r="F30" s="11">
        <f t="shared" si="5"/>
        <v>57.954835942546914</v>
      </c>
      <c r="G30" s="11">
        <f t="shared" si="5"/>
        <v>51.761362472945414</v>
      </c>
      <c r="H30" s="12">
        <f t="shared" si="5"/>
        <v>6.193473469601506</v>
      </c>
      <c r="I30" s="1"/>
      <c r="K30" s="1"/>
      <c r="L30" s="8" t="s">
        <v>31</v>
      </c>
      <c r="M30" s="9">
        <f t="shared" si="7"/>
        <v>10916.119091988488</v>
      </c>
      <c r="N30" s="10">
        <f>SUM(N22:N25)</f>
        <v>9749.543552817553</v>
      </c>
      <c r="O30" s="10">
        <f>SUM(O22:O25)</f>
        <v>1166.5755391709506</v>
      </c>
      <c r="P30" s="13">
        <f t="shared" si="6"/>
        <v>57.954835942546914</v>
      </c>
      <c r="Q30" s="13">
        <f t="shared" si="6"/>
        <v>51.761362472945535</v>
      </c>
      <c r="R30" s="14">
        <f t="shared" si="6"/>
        <v>6.193473469601457</v>
      </c>
    </row>
    <row r="31" spans="1:18" ht="16.5" customHeight="1">
      <c r="A31" s="1"/>
      <c r="B31" s="8" t="s">
        <v>32</v>
      </c>
      <c r="C31" s="9">
        <f>SUM(D31:E31)</f>
        <v>10512374307.35463</v>
      </c>
      <c r="D31" s="10">
        <v>9385274389.79583</v>
      </c>
      <c r="E31" s="10">
        <v>1127099917.5588</v>
      </c>
      <c r="F31" s="11">
        <f t="shared" si="5"/>
        <v>55.81131198875576</v>
      </c>
      <c r="G31" s="11">
        <f t="shared" si="5"/>
        <v>49.827418788019386</v>
      </c>
      <c r="H31" s="12">
        <f>E31/$C$9*100</f>
        <v>5.983893200736371</v>
      </c>
      <c r="I31" s="1"/>
      <c r="K31" s="1"/>
      <c r="L31" s="8" t="s">
        <v>32</v>
      </c>
      <c r="M31" s="9">
        <f t="shared" si="7"/>
        <v>10512.37430735463</v>
      </c>
      <c r="N31" s="10">
        <f>SUM(N23:N25)</f>
        <v>9385.274389795715</v>
      </c>
      <c r="O31" s="10">
        <f>SUM(O23:O25)</f>
        <v>1127.099917558795</v>
      </c>
      <c r="P31" s="13">
        <f t="shared" si="6"/>
        <v>55.81131198875576</v>
      </c>
      <c r="Q31" s="13">
        <f t="shared" si="6"/>
        <v>49.82741878801878</v>
      </c>
      <c r="R31" s="14">
        <f t="shared" si="6"/>
        <v>5.983893200736344</v>
      </c>
    </row>
    <row r="32" spans="1:18" ht="16.5" customHeight="1">
      <c r="A32" s="1"/>
      <c r="B32" s="8" t="s">
        <v>33</v>
      </c>
      <c r="C32" s="9">
        <f t="shared" si="4"/>
        <v>8946642784.23098</v>
      </c>
      <c r="D32" s="10">
        <v>8090027521.17435</v>
      </c>
      <c r="E32" s="10">
        <v>856615263.05663</v>
      </c>
      <c r="F32" s="11">
        <f t="shared" si="5"/>
        <v>47.498676995674565</v>
      </c>
      <c r="G32" s="11">
        <f t="shared" si="5"/>
        <v>42.950815560857144</v>
      </c>
      <c r="H32" s="12">
        <f t="shared" si="5"/>
        <v>4.547861434817426</v>
      </c>
      <c r="I32" s="1"/>
      <c r="K32" s="1"/>
      <c r="L32" s="8" t="s">
        <v>33</v>
      </c>
      <c r="M32" s="9">
        <f t="shared" si="7"/>
        <v>8946.64278423098</v>
      </c>
      <c r="N32" s="10">
        <f>SUM(N24:N25)</f>
        <v>8090.027521174355</v>
      </c>
      <c r="O32" s="10">
        <f>SUM(O24:O25)</f>
        <v>856.615263056632</v>
      </c>
      <c r="P32" s="13">
        <f t="shared" si="6"/>
        <v>47.49867699567457</v>
      </c>
      <c r="Q32" s="13">
        <f t="shared" si="6"/>
        <v>42.95081556085717</v>
      </c>
      <c r="R32" s="14">
        <f t="shared" si="6"/>
        <v>4.5478614348174355</v>
      </c>
    </row>
    <row r="33" spans="1:18" ht="16.5" customHeight="1">
      <c r="A33" s="1"/>
      <c r="B33" s="16" t="s">
        <v>34</v>
      </c>
      <c r="C33" s="9">
        <f>SUM(D33:E33)</f>
        <v>6003497057.97595</v>
      </c>
      <c r="D33" s="10">
        <v>2396183511.69386</v>
      </c>
      <c r="E33" s="10">
        <v>3607313546.28209</v>
      </c>
      <c r="F33" s="11">
        <f>C33/$C$9*100</f>
        <v>31.87320366740152</v>
      </c>
      <c r="G33" s="11">
        <f t="shared" si="5"/>
        <v>12.721592824172538</v>
      </c>
      <c r="H33" s="12">
        <f t="shared" si="5"/>
        <v>19.15161084322898</v>
      </c>
      <c r="I33" s="1"/>
      <c r="K33" s="1"/>
      <c r="L33" s="16" t="s">
        <v>35</v>
      </c>
      <c r="M33" s="9">
        <f t="shared" si="7"/>
        <v>6003.49705797595</v>
      </c>
      <c r="N33" s="10">
        <f>D33/1000000</f>
        <v>2396.18351169386</v>
      </c>
      <c r="O33" s="10">
        <f aca="true" t="shared" si="8" ref="N33:O36">E33/1000000</f>
        <v>3607.31354628209</v>
      </c>
      <c r="P33" s="13">
        <f t="shared" si="6"/>
        <v>31.873203667401523</v>
      </c>
      <c r="Q33" s="13">
        <f t="shared" si="6"/>
        <v>12.72159282417254</v>
      </c>
      <c r="R33" s="14">
        <f t="shared" si="6"/>
        <v>19.15161084322898</v>
      </c>
    </row>
    <row r="34" spans="1:18" ht="16.5" customHeight="1">
      <c r="A34" s="1"/>
      <c r="B34" s="8" t="s">
        <v>36</v>
      </c>
      <c r="C34" s="9">
        <f>SUM(D34:E34)</f>
        <v>1926764518.898088</v>
      </c>
      <c r="D34" s="10">
        <v>1698639601.85894</v>
      </c>
      <c r="E34" s="10">
        <v>228124917.039148</v>
      </c>
      <c r="F34" s="11">
        <f t="shared" si="5"/>
        <v>10.229397522294526</v>
      </c>
      <c r="G34" s="11">
        <f t="shared" si="5"/>
        <v>9.018258102689439</v>
      </c>
      <c r="H34" s="12">
        <f t="shared" si="5"/>
        <v>1.2111394196050869</v>
      </c>
      <c r="I34" s="1"/>
      <c r="K34" s="1"/>
      <c r="L34" s="8" t="s">
        <v>37</v>
      </c>
      <c r="M34" s="9">
        <f>C34/1000000</f>
        <v>1926.764518898088</v>
      </c>
      <c r="N34" s="10">
        <f>D34/1000000</f>
        <v>1698.6396018589398</v>
      </c>
      <c r="O34" s="10">
        <f t="shared" si="8"/>
        <v>228.12491703914802</v>
      </c>
      <c r="P34" s="13">
        <f t="shared" si="6"/>
        <v>10.229397522294526</v>
      </c>
      <c r="Q34" s="13">
        <f t="shared" si="6"/>
        <v>9.018258102689439</v>
      </c>
      <c r="R34" s="14">
        <f t="shared" si="6"/>
        <v>1.211139419605087</v>
      </c>
    </row>
    <row r="35" spans="1:18" ht="16.5" customHeight="1">
      <c r="A35" s="1"/>
      <c r="B35" s="8" t="s">
        <v>38</v>
      </c>
      <c r="C35" s="9">
        <f>SUM(D35:E35)</f>
        <v>392995177.9432468</v>
      </c>
      <c r="D35" s="10">
        <v>363061806.491948</v>
      </c>
      <c r="E35" s="10">
        <v>29933371.4512988</v>
      </c>
      <c r="F35" s="11">
        <f t="shared" si="5"/>
        <v>2.086453149877097</v>
      </c>
      <c r="G35" s="11">
        <f t="shared" si="5"/>
        <v>1.9275337008450208</v>
      </c>
      <c r="H35" s="12">
        <f t="shared" si="5"/>
        <v>0.15891944903207628</v>
      </c>
      <c r="I35" s="1"/>
      <c r="K35" s="1"/>
      <c r="L35" s="8" t="s">
        <v>39</v>
      </c>
      <c r="M35" s="9">
        <f>C35/1000000</f>
        <v>392.9951779432468</v>
      </c>
      <c r="N35" s="10">
        <f t="shared" si="8"/>
        <v>363.061806491948</v>
      </c>
      <c r="O35" s="10">
        <f t="shared" si="8"/>
        <v>29.9333714512988</v>
      </c>
      <c r="P35" s="13">
        <f t="shared" si="6"/>
        <v>2.086453149877097</v>
      </c>
      <c r="Q35" s="13">
        <f t="shared" si="6"/>
        <v>1.9275337008450208</v>
      </c>
      <c r="R35" s="14">
        <f t="shared" si="6"/>
        <v>0.15891944903207628</v>
      </c>
    </row>
    <row r="36" spans="1:18" ht="16.5" customHeight="1">
      <c r="A36" s="1"/>
      <c r="B36" s="17" t="s">
        <v>40</v>
      </c>
      <c r="C36" s="18">
        <f>SUM(D36:E36)</f>
        <v>10512305307.35463</v>
      </c>
      <c r="D36" s="19">
        <v>9385205389.79583</v>
      </c>
      <c r="E36" s="19">
        <v>1127099917.5588</v>
      </c>
      <c r="F36" s="20">
        <f>C36/$C$9*100</f>
        <v>55.81094566042548</v>
      </c>
      <c r="G36" s="20">
        <f>D36/$C$9*100</f>
        <v>49.82705245968912</v>
      </c>
      <c r="H36" s="21">
        <f>E36/$C$9*100</f>
        <v>5.983893200736371</v>
      </c>
      <c r="I36" s="1"/>
      <c r="K36" s="1"/>
      <c r="L36" s="17" t="s">
        <v>41</v>
      </c>
      <c r="M36" s="18">
        <f>C36/1000000</f>
        <v>10512.305307354629</v>
      </c>
      <c r="N36" s="19">
        <f t="shared" si="8"/>
        <v>9385.20538979583</v>
      </c>
      <c r="O36" s="19">
        <f t="shared" si="8"/>
        <v>1127.0999175588</v>
      </c>
      <c r="P36" s="22">
        <f>M36/$M$9*100</f>
        <v>55.81094566042548</v>
      </c>
      <c r="Q36" s="22">
        <f>N36/$M$9*100</f>
        <v>49.82705245968913</v>
      </c>
      <c r="R36" s="23">
        <f>O36/$M$9*100</f>
        <v>5.983893200736371</v>
      </c>
    </row>
    <row r="37" spans="1:18" ht="6.75" customHeight="1">
      <c r="A37" s="1"/>
      <c r="B37" s="24"/>
      <c r="C37" s="25"/>
      <c r="D37" s="25"/>
      <c r="E37" s="25"/>
      <c r="F37" s="26"/>
      <c r="G37" s="26"/>
      <c r="H37" s="26"/>
      <c r="I37" s="1"/>
      <c r="K37" s="1"/>
      <c r="L37" s="24"/>
      <c r="M37" s="25"/>
      <c r="N37" s="25"/>
      <c r="O37" s="25"/>
      <c r="P37" s="26"/>
      <c r="Q37" s="26"/>
      <c r="R37" s="26"/>
    </row>
    <row r="38" spans="1:18" ht="15">
      <c r="A38" s="1"/>
      <c r="B38" s="32" t="s">
        <v>42</v>
      </c>
      <c r="C38" s="1"/>
      <c r="D38" s="1"/>
      <c r="E38" s="1"/>
      <c r="F38" s="1"/>
      <c r="G38" s="1"/>
      <c r="H38" s="1"/>
      <c r="I38" s="1"/>
      <c r="K38" s="1"/>
      <c r="L38" s="32" t="s">
        <v>42</v>
      </c>
      <c r="M38" s="1"/>
      <c r="N38" s="1"/>
      <c r="O38" s="1"/>
      <c r="P38" s="1"/>
      <c r="Q38" s="1"/>
      <c r="R38" s="1"/>
    </row>
    <row r="39" spans="1:18" ht="12" customHeight="1">
      <c r="A39" s="1"/>
      <c r="B39" s="24"/>
      <c r="C39" s="1"/>
      <c r="D39" s="1"/>
      <c r="E39" s="1"/>
      <c r="F39" s="1"/>
      <c r="G39" s="1"/>
      <c r="H39" s="1"/>
      <c r="I39" s="1"/>
      <c r="K39" s="1"/>
      <c r="L39" s="24"/>
      <c r="M39" s="1"/>
      <c r="N39" s="1"/>
      <c r="O39" s="1"/>
      <c r="P39" s="1"/>
      <c r="Q39" s="1"/>
      <c r="R39" s="1"/>
    </row>
    <row r="40" spans="2:14" ht="12" customHeight="1">
      <c r="B40" s="24"/>
      <c r="D40" s="27"/>
      <c r="E40" s="27"/>
      <c r="F40" s="27"/>
      <c r="G40" s="28"/>
      <c r="H40" s="28"/>
      <c r="I40" s="28"/>
      <c r="J40" s="28"/>
      <c r="K40" s="28"/>
      <c r="L40" s="24"/>
      <c r="M40" s="28"/>
      <c r="N40" s="28"/>
    </row>
    <row r="41" spans="4:14" ht="12.75">
      <c r="D41" s="29"/>
      <c r="E41" s="30"/>
      <c r="F41" s="30"/>
      <c r="G41" s="28"/>
      <c r="H41" s="28"/>
      <c r="I41" s="28"/>
      <c r="J41" s="28"/>
      <c r="K41" s="28"/>
      <c r="L41" s="28"/>
      <c r="M41" s="31"/>
      <c r="N41" s="31"/>
    </row>
    <row r="42" spans="4:14" ht="12.75">
      <c r="D42" s="29"/>
      <c r="E42" s="30"/>
      <c r="F42" s="30"/>
      <c r="G42" s="28"/>
      <c r="H42" s="28"/>
      <c r="I42" s="28"/>
      <c r="J42" s="28"/>
      <c r="K42" s="28"/>
      <c r="L42" s="28"/>
      <c r="M42" s="28"/>
      <c r="N42" s="28"/>
    </row>
    <row r="43" spans="4:14" ht="12.75"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3:5" ht="12.75">
      <c r="C44" s="27"/>
      <c r="D44" s="27"/>
      <c r="E44" s="27"/>
    </row>
    <row r="45" spans="3:5" ht="12.75">
      <c r="C45" s="30"/>
      <c r="D45" s="30"/>
      <c r="E45" s="30"/>
    </row>
    <row r="46" spans="3:5" ht="12.75">
      <c r="C46" s="30"/>
      <c r="D46" s="30"/>
      <c r="E46" s="30"/>
    </row>
    <row r="47" spans="3:5" ht="12.75">
      <c r="C47" s="30"/>
      <c r="D47" s="30"/>
      <c r="E47" s="30"/>
    </row>
    <row r="48" spans="3:5" ht="12.75">
      <c r="C48" s="30"/>
      <c r="D48" s="30"/>
      <c r="E48" s="30"/>
    </row>
    <row r="49" spans="3:5" ht="12.75">
      <c r="C49" s="30"/>
      <c r="D49" s="30"/>
      <c r="E49" s="30"/>
    </row>
    <row r="50" spans="3:5" ht="12.75">
      <c r="C50" s="30"/>
      <c r="D50" s="30"/>
      <c r="E50" s="30"/>
    </row>
    <row r="51" spans="3:5" ht="12.75">
      <c r="C51" s="30"/>
      <c r="D51" s="30"/>
      <c r="E51" s="30"/>
    </row>
    <row r="52" spans="3:5" ht="12.75">
      <c r="C52" s="30"/>
      <c r="D52" s="30"/>
      <c r="E52" s="30"/>
    </row>
    <row r="53" spans="3:5" ht="12.75">
      <c r="C53" s="30"/>
      <c r="D53" s="30"/>
      <c r="E53" s="30"/>
    </row>
    <row r="54" spans="3:5" ht="12.75">
      <c r="C54" s="30"/>
      <c r="D54" s="30"/>
      <c r="E54" s="30"/>
    </row>
    <row r="55" spans="3:5" ht="12.75">
      <c r="C55" s="30"/>
      <c r="D55" s="30"/>
      <c r="E55" s="30"/>
    </row>
    <row r="56" spans="3:5" ht="12.75">
      <c r="C56" s="30"/>
      <c r="D56" s="30"/>
      <c r="E56" s="30"/>
    </row>
    <row r="57" spans="3:5" ht="12.75">
      <c r="C57" s="30"/>
      <c r="D57" s="30"/>
      <c r="E57" s="30"/>
    </row>
    <row r="58" spans="3:5" ht="12.75">
      <c r="C58" s="30"/>
      <c r="D58" s="30"/>
      <c r="E58" s="30"/>
    </row>
    <row r="59" spans="3:5" ht="12.75">
      <c r="C59" s="30"/>
      <c r="D59" s="30"/>
      <c r="E59" s="30"/>
    </row>
  </sheetData>
  <sheetProtection/>
  <mergeCells count="4">
    <mergeCell ref="B5:B7"/>
    <mergeCell ref="C5:H5"/>
    <mergeCell ref="L5:L7"/>
    <mergeCell ref="M5:R5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&amp;C&amp;"Arial Unicode MS,標準"V-4-1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C78"/>
  <sheetViews>
    <sheetView showGridLines="0" zoomScalePageLayoutView="0" workbookViewId="0" topLeftCell="U1">
      <selection activeCell="U1" sqref="U1"/>
    </sheetView>
  </sheetViews>
  <sheetFormatPr defaultColWidth="9.140625" defaultRowHeight="15"/>
  <cols>
    <col min="1" max="1" width="1.421875" style="2" customWidth="1"/>
    <col min="2" max="2" width="16.140625" style="2" customWidth="1"/>
    <col min="3" max="3" width="14.7109375" style="2" customWidth="1"/>
    <col min="4" max="4" width="14.421875" style="2" customWidth="1"/>
    <col min="5" max="5" width="15.00390625" style="2" customWidth="1"/>
    <col min="6" max="8" width="9.421875" style="2" customWidth="1"/>
    <col min="9" max="9" width="2.421875" style="2" customWidth="1"/>
    <col min="10" max="10" width="9.00390625" style="2" customWidth="1"/>
    <col min="11" max="11" width="1.421875" style="2" customWidth="1"/>
    <col min="12" max="12" width="16.140625" style="2" customWidth="1"/>
    <col min="13" max="18" width="9.421875" style="2" customWidth="1"/>
    <col min="19" max="19" width="2.421875" style="2" customWidth="1"/>
    <col min="20" max="20" width="9.00390625" style="2" customWidth="1"/>
    <col min="21" max="21" width="2.421875" style="2" customWidth="1"/>
    <col min="22" max="22" width="16.140625" style="2" customWidth="1"/>
    <col min="23" max="25" width="11.140625" style="2" customWidth="1"/>
    <col min="26" max="28" width="9.421875" style="2" customWidth="1"/>
    <col min="29" max="29" width="2.421875" style="2" customWidth="1"/>
    <col min="30" max="16384" width="9.00390625" style="2" customWidth="1"/>
  </cols>
  <sheetData>
    <row r="1" spans="1:29" ht="7.5" customHeight="1">
      <c r="A1" s="1"/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 s="1"/>
      <c r="O1" s="1"/>
      <c r="P1" s="1"/>
      <c r="Q1" s="1"/>
      <c r="R1" s="1"/>
      <c r="S1" s="1"/>
      <c r="U1" s="1"/>
      <c r="V1" s="1"/>
      <c r="W1" s="1"/>
      <c r="X1" s="1"/>
      <c r="Y1" s="1"/>
      <c r="Z1" s="1"/>
      <c r="AA1" s="1"/>
      <c r="AB1" s="1"/>
      <c r="AC1" s="1"/>
    </row>
    <row r="2" spans="1:29" ht="15" customHeight="1">
      <c r="A2" s="1"/>
      <c r="B2" s="3" t="s">
        <v>68</v>
      </c>
      <c r="C2" s="3"/>
      <c r="D2" s="3"/>
      <c r="E2" s="3"/>
      <c r="F2" s="3"/>
      <c r="G2" s="3"/>
      <c r="H2" s="3"/>
      <c r="I2" s="1"/>
      <c r="K2" s="1"/>
      <c r="L2" s="3" t="s">
        <v>69</v>
      </c>
      <c r="M2" s="3"/>
      <c r="N2" s="3"/>
      <c r="O2" s="3"/>
      <c r="P2" s="3"/>
      <c r="Q2" s="3"/>
      <c r="R2" s="3"/>
      <c r="S2" s="1"/>
      <c r="U2" s="1"/>
      <c r="V2" s="3" t="s">
        <v>70</v>
      </c>
      <c r="W2" s="3"/>
      <c r="X2" s="3"/>
      <c r="Y2" s="3"/>
      <c r="Z2" s="3"/>
      <c r="AA2" s="3"/>
      <c r="AB2" s="3"/>
      <c r="AC2" s="1"/>
    </row>
    <row r="3" spans="1:29" ht="15" customHeight="1">
      <c r="A3" s="1"/>
      <c r="B3" s="3" t="s">
        <v>0</v>
      </c>
      <c r="C3" s="3"/>
      <c r="D3" s="3"/>
      <c r="E3" s="3"/>
      <c r="F3" s="3"/>
      <c r="G3" s="3"/>
      <c r="H3" s="3"/>
      <c r="I3" s="1"/>
      <c r="K3" s="1"/>
      <c r="L3" s="3" t="s">
        <v>43</v>
      </c>
      <c r="M3" s="3"/>
      <c r="N3" s="3"/>
      <c r="O3" s="3"/>
      <c r="P3" s="3"/>
      <c r="Q3" s="3"/>
      <c r="R3" s="3"/>
      <c r="S3" s="1"/>
      <c r="U3" s="1"/>
      <c r="V3" s="3" t="s">
        <v>71</v>
      </c>
      <c r="W3" s="3"/>
      <c r="X3" s="3"/>
      <c r="Y3" s="3"/>
      <c r="Z3" s="3"/>
      <c r="AA3" s="3"/>
      <c r="AB3" s="3"/>
      <c r="AC3" s="1"/>
    </row>
    <row r="4" spans="1:29" ht="15" customHeight="1">
      <c r="A4" s="1"/>
      <c r="B4" s="3"/>
      <c r="C4" s="3"/>
      <c r="D4" s="3"/>
      <c r="E4" s="3"/>
      <c r="F4" s="3"/>
      <c r="G4" s="3"/>
      <c r="H4" s="3"/>
      <c r="I4" s="1"/>
      <c r="K4" s="1"/>
      <c r="L4" s="3"/>
      <c r="M4" s="3"/>
      <c r="N4" s="3"/>
      <c r="O4" s="3"/>
      <c r="P4" s="3"/>
      <c r="Q4" s="3"/>
      <c r="R4" s="3"/>
      <c r="S4" s="1"/>
      <c r="U4" s="1"/>
      <c r="V4" s="3"/>
      <c r="W4" s="3"/>
      <c r="X4" s="3"/>
      <c r="Y4" s="3"/>
      <c r="Z4" s="3"/>
      <c r="AA4" s="3"/>
      <c r="AB4" s="3"/>
      <c r="AC4" s="1"/>
    </row>
    <row r="5" spans="1:29" ht="15" customHeight="1">
      <c r="A5" s="1"/>
      <c r="B5" s="57" t="s">
        <v>63</v>
      </c>
      <c r="C5" s="60" t="s">
        <v>72</v>
      </c>
      <c r="D5" s="61"/>
      <c r="E5" s="61"/>
      <c r="F5" s="61"/>
      <c r="G5" s="61"/>
      <c r="H5" s="62"/>
      <c r="I5" s="1"/>
      <c r="K5" s="1"/>
      <c r="L5" s="57" t="s">
        <v>63</v>
      </c>
      <c r="M5" s="60" t="s">
        <v>72</v>
      </c>
      <c r="N5" s="61"/>
      <c r="O5" s="61"/>
      <c r="P5" s="61"/>
      <c r="Q5" s="61"/>
      <c r="R5" s="62"/>
      <c r="S5" s="1"/>
      <c r="U5" s="1"/>
      <c r="V5" s="57" t="s">
        <v>63</v>
      </c>
      <c r="W5" s="60" t="s">
        <v>72</v>
      </c>
      <c r="X5" s="61"/>
      <c r="Y5" s="61"/>
      <c r="Z5" s="61"/>
      <c r="AA5" s="61"/>
      <c r="AB5" s="62"/>
      <c r="AC5" s="1"/>
    </row>
    <row r="6" spans="1:29" ht="29.25" customHeight="1">
      <c r="A6" s="1"/>
      <c r="B6" s="58"/>
      <c r="C6" s="4" t="s">
        <v>2</v>
      </c>
      <c r="D6" s="5" t="s">
        <v>3</v>
      </c>
      <c r="E6" s="6" t="s">
        <v>4</v>
      </c>
      <c r="F6" s="7" t="s">
        <v>2</v>
      </c>
      <c r="G6" s="5" t="s">
        <v>3</v>
      </c>
      <c r="H6" s="6" t="s">
        <v>4</v>
      </c>
      <c r="I6" s="1"/>
      <c r="K6" s="1"/>
      <c r="L6" s="58"/>
      <c r="M6" s="4" t="s">
        <v>2</v>
      </c>
      <c r="N6" s="5" t="s">
        <v>3</v>
      </c>
      <c r="O6" s="6" t="s">
        <v>4</v>
      </c>
      <c r="P6" s="7" t="s">
        <v>2</v>
      </c>
      <c r="Q6" s="5" t="s">
        <v>3</v>
      </c>
      <c r="R6" s="6" t="s">
        <v>4</v>
      </c>
      <c r="S6" s="1"/>
      <c r="U6" s="1"/>
      <c r="V6" s="58"/>
      <c r="W6" s="4" t="s">
        <v>2</v>
      </c>
      <c r="X6" s="5" t="s">
        <v>3</v>
      </c>
      <c r="Y6" s="6" t="s">
        <v>4</v>
      </c>
      <c r="Z6" s="7" t="s">
        <v>2</v>
      </c>
      <c r="AA6" s="5" t="s">
        <v>3</v>
      </c>
      <c r="AB6" s="6" t="s">
        <v>4</v>
      </c>
      <c r="AC6" s="1"/>
    </row>
    <row r="7" spans="1:29" ht="15" customHeight="1">
      <c r="A7" s="1"/>
      <c r="B7" s="59"/>
      <c r="C7" s="55"/>
      <c r="D7" s="55" t="s">
        <v>5</v>
      </c>
      <c r="E7" s="56"/>
      <c r="F7" s="54"/>
      <c r="G7" s="55" t="s">
        <v>6</v>
      </c>
      <c r="H7" s="56"/>
      <c r="I7" s="1"/>
      <c r="K7" s="1"/>
      <c r="L7" s="59"/>
      <c r="M7" s="63" t="s">
        <v>44</v>
      </c>
      <c r="N7" s="64"/>
      <c r="O7" s="65"/>
      <c r="P7" s="54"/>
      <c r="Q7" s="55" t="s">
        <v>6</v>
      </c>
      <c r="R7" s="56"/>
      <c r="S7" s="1"/>
      <c r="U7" s="1"/>
      <c r="V7" s="59"/>
      <c r="W7" s="55"/>
      <c r="X7" s="55" t="s">
        <v>45</v>
      </c>
      <c r="Y7" s="56"/>
      <c r="Z7" s="54"/>
      <c r="AA7" s="55" t="s">
        <v>46</v>
      </c>
      <c r="AB7" s="56"/>
      <c r="AC7" s="1"/>
    </row>
    <row r="8" spans="1:29" ht="6.75" customHeight="1">
      <c r="A8" s="1"/>
      <c r="B8" s="8"/>
      <c r="C8" s="49"/>
      <c r="D8" s="50"/>
      <c r="E8" s="50"/>
      <c r="F8" s="26"/>
      <c r="G8" s="26"/>
      <c r="H8" s="53"/>
      <c r="I8" s="1"/>
      <c r="K8" s="1"/>
      <c r="L8" s="8"/>
      <c r="M8" s="49"/>
      <c r="N8" s="50"/>
      <c r="O8" s="50"/>
      <c r="P8" s="26"/>
      <c r="Q8" s="26"/>
      <c r="R8" s="53"/>
      <c r="S8" s="1"/>
      <c r="U8" s="1"/>
      <c r="V8" s="8"/>
      <c r="W8" s="25"/>
      <c r="X8" s="25"/>
      <c r="Y8" s="25"/>
      <c r="Z8" s="51"/>
      <c r="AA8" s="51"/>
      <c r="AB8" s="52"/>
      <c r="AC8" s="1"/>
    </row>
    <row r="9" spans="1:29" ht="15">
      <c r="A9" s="1"/>
      <c r="B9" s="8" t="s">
        <v>47</v>
      </c>
      <c r="C9" s="9">
        <f>SUM(D9:E9)</f>
        <v>18835562062.172173</v>
      </c>
      <c r="D9" s="10">
        <f>SUM(D11:D25)</f>
        <v>13843090309.840736</v>
      </c>
      <c r="E9" s="10">
        <f>SUM(E11:E25)</f>
        <v>4992471752.331434</v>
      </c>
      <c r="F9" s="13">
        <f>C9/$C$9*100</f>
        <v>100</v>
      </c>
      <c r="G9" s="13">
        <f>D9/$C$9*100</f>
        <v>73.49443708739696</v>
      </c>
      <c r="H9" s="14">
        <f>E9/$C$9*100</f>
        <v>26.505562912603033</v>
      </c>
      <c r="I9" s="1"/>
      <c r="K9" s="1"/>
      <c r="L9" s="8" t="s">
        <v>9</v>
      </c>
      <c r="M9" s="10">
        <f>SUM(M11:M25)</f>
        <v>508058.01569547004</v>
      </c>
      <c r="N9" s="10">
        <f>SUM(N11:N25)</f>
        <v>196088.74224224006</v>
      </c>
      <c r="O9" s="10">
        <f>SUM(O11:O25)</f>
        <v>311969.27345323</v>
      </c>
      <c r="P9" s="13">
        <f>M9/$M$9*100</f>
        <v>100</v>
      </c>
      <c r="Q9" s="13">
        <f>N9/$M$9*100</f>
        <v>38.595738318156094</v>
      </c>
      <c r="R9" s="14">
        <f>O9/$M$9*100</f>
        <v>61.4042616818439</v>
      </c>
      <c r="S9" s="1"/>
      <c r="U9" s="1"/>
      <c r="V9" s="8" t="s">
        <v>9</v>
      </c>
      <c r="W9" s="10">
        <f>C9/M9</f>
        <v>37073.64411205788</v>
      </c>
      <c r="X9" s="10">
        <f>D9/N9</f>
        <v>70596.04825625097</v>
      </c>
      <c r="Y9" s="10">
        <f>E9/O9</f>
        <v>16003.088051169561</v>
      </c>
      <c r="Z9" s="13">
        <f>W9/$W$9</f>
        <v>1</v>
      </c>
      <c r="AA9" s="13">
        <f>X9/$W$9</f>
        <v>1.9042111976602327</v>
      </c>
      <c r="AB9" s="14">
        <f>Y9/$W$9</f>
        <v>0.4316567317418008</v>
      </c>
      <c r="AC9" s="1"/>
    </row>
    <row r="10" spans="1:29" ht="6.75" customHeight="1">
      <c r="A10" s="1"/>
      <c r="B10" s="8"/>
      <c r="C10" s="9"/>
      <c r="D10" s="10"/>
      <c r="E10" s="10"/>
      <c r="F10" s="13"/>
      <c r="G10" s="13"/>
      <c r="H10" s="14"/>
      <c r="I10" s="1"/>
      <c r="K10" s="1"/>
      <c r="L10" s="8"/>
      <c r="M10" s="10"/>
      <c r="N10" s="10"/>
      <c r="O10" s="10"/>
      <c r="P10" s="13"/>
      <c r="Q10" s="13"/>
      <c r="R10" s="14"/>
      <c r="S10" s="1"/>
      <c r="U10" s="1"/>
      <c r="V10" s="8"/>
      <c r="W10" s="10"/>
      <c r="X10" s="10"/>
      <c r="Y10" s="10"/>
      <c r="Z10" s="13"/>
      <c r="AA10" s="13"/>
      <c r="AB10" s="14"/>
      <c r="AC10" s="1"/>
    </row>
    <row r="11" spans="1:29" ht="15">
      <c r="A11" s="1"/>
      <c r="B11" s="8" t="s">
        <v>10</v>
      </c>
      <c r="C11" s="9">
        <f aca="true" t="shared" si="0" ref="C11:C25">SUM(D11:E11)</f>
        <v>1349393407.85525</v>
      </c>
      <c r="D11" s="10">
        <v>251972981.14042</v>
      </c>
      <c r="E11" s="10">
        <v>1097420426.71483</v>
      </c>
      <c r="F11" s="13">
        <f aca="true" t="shared" si="1" ref="F11:H25">C11/$C$9*100</f>
        <v>7.164072956257902</v>
      </c>
      <c r="G11" s="13">
        <f t="shared" si="1"/>
        <v>1.337751325438078</v>
      </c>
      <c r="H11" s="14">
        <f t="shared" si="1"/>
        <v>5.826321630819824</v>
      </c>
      <c r="I11" s="1"/>
      <c r="K11" s="1"/>
      <c r="L11" s="8" t="s">
        <v>10</v>
      </c>
      <c r="M11" s="10">
        <f>N11+O11</f>
        <v>168699.4678015</v>
      </c>
      <c r="N11" s="10">
        <v>51671.90357909</v>
      </c>
      <c r="O11" s="10">
        <v>117027.56422241</v>
      </c>
      <c r="P11" s="13">
        <f>M11/$M$9*100</f>
        <v>33.204764532761246</v>
      </c>
      <c r="Q11" s="13">
        <f aca="true" t="shared" si="2" ref="Q11:R25">N11/$M$9*100</f>
        <v>10.170473052837757</v>
      </c>
      <c r="R11" s="14">
        <f t="shared" si="2"/>
        <v>23.034291479923493</v>
      </c>
      <c r="S11" s="1"/>
      <c r="U11" s="1"/>
      <c r="V11" s="8" t="s">
        <v>10</v>
      </c>
      <c r="W11" s="10">
        <f aca="true" t="shared" si="3" ref="W11:Y25">C11/M11</f>
        <v>7998.800621250399</v>
      </c>
      <c r="X11" s="10">
        <f>D11/N11</f>
        <v>4876.402139022135</v>
      </c>
      <c r="Y11" s="10">
        <f aca="true" t="shared" si="4" ref="Y11:Y24">E11/O11</f>
        <v>9377.452517333359</v>
      </c>
      <c r="Z11" s="13">
        <f aca="true" t="shared" si="5" ref="Z11:AB25">W11/$W$9</f>
        <v>0.21575436709359946</v>
      </c>
      <c r="AA11" s="13">
        <f t="shared" si="5"/>
        <v>0.13153285186324934</v>
      </c>
      <c r="AB11" s="14">
        <f t="shared" si="5"/>
        <v>0.2529412131429352</v>
      </c>
      <c r="AC11" s="1"/>
    </row>
    <row r="12" spans="1:29" ht="15">
      <c r="A12" s="1"/>
      <c r="B12" s="8">
        <v>2</v>
      </c>
      <c r="C12" s="9">
        <f t="shared" si="0"/>
        <v>2110483254.941976</v>
      </c>
      <c r="D12" s="10">
        <v>748263246.248086</v>
      </c>
      <c r="E12" s="10">
        <v>1362220008.69389</v>
      </c>
      <c r="F12" s="13">
        <f t="shared" si="1"/>
        <v>11.204779809467437</v>
      </c>
      <c r="G12" s="13">
        <f t="shared" si="1"/>
        <v>3.972609066712364</v>
      </c>
      <c r="H12" s="14">
        <f t="shared" si="1"/>
        <v>7.232170742755074</v>
      </c>
      <c r="I12" s="1"/>
      <c r="K12" s="1"/>
      <c r="L12" s="8">
        <v>2</v>
      </c>
      <c r="M12" s="10">
        <f>N12+O12</f>
        <v>209045.21761249</v>
      </c>
      <c r="N12" s="10">
        <v>80787.05268207</v>
      </c>
      <c r="O12" s="10">
        <v>128258.16493042</v>
      </c>
      <c r="P12" s="13">
        <f aca="true" t="shared" si="6" ref="P12:P24">M12/$M$9*100</f>
        <v>41.14593435285778</v>
      </c>
      <c r="Q12" s="13">
        <f t="shared" si="2"/>
        <v>15.901147149795932</v>
      </c>
      <c r="R12" s="14">
        <f>O12/$M$9*100</f>
        <v>25.244787203061854</v>
      </c>
      <c r="S12" s="1"/>
      <c r="U12" s="1"/>
      <c r="V12" s="8">
        <v>2</v>
      </c>
      <c r="W12" s="10">
        <f>C12/M12</f>
        <v>10095.821751130456</v>
      </c>
      <c r="X12" s="10">
        <f t="shared" si="3"/>
        <v>9262.167901988045</v>
      </c>
      <c r="Y12" s="10">
        <f t="shared" si="4"/>
        <v>10620.922336078127</v>
      </c>
      <c r="Z12" s="13">
        <f t="shared" si="5"/>
        <v>0.27231803058299514</v>
      </c>
      <c r="AA12" s="13">
        <f t="shared" si="5"/>
        <v>0.24983160204031857</v>
      </c>
      <c r="AB12" s="14">
        <f t="shared" si="5"/>
        <v>0.28648174708630175</v>
      </c>
      <c r="AC12" s="1"/>
    </row>
    <row r="13" spans="1:29" ht="15">
      <c r="A13" s="1"/>
      <c r="B13" s="8">
        <v>3</v>
      </c>
      <c r="C13" s="9">
        <f t="shared" si="0"/>
        <v>949034624.089716</v>
      </c>
      <c r="D13" s="10">
        <v>390107362.035857</v>
      </c>
      <c r="E13" s="10">
        <v>558927262.053859</v>
      </c>
      <c r="F13" s="13">
        <f t="shared" si="1"/>
        <v>5.0385256407913666</v>
      </c>
      <c r="G13" s="13">
        <f t="shared" si="1"/>
        <v>2.0711214284351898</v>
      </c>
      <c r="H13" s="14">
        <f t="shared" si="1"/>
        <v>2.967404212356177</v>
      </c>
      <c r="I13" s="1"/>
      <c r="K13" s="1"/>
      <c r="L13" s="8">
        <v>3</v>
      </c>
      <c r="M13" s="10">
        <f>N13+O13</f>
        <v>64026.47273421</v>
      </c>
      <c r="N13" s="10">
        <v>25922.81148055</v>
      </c>
      <c r="O13" s="10">
        <v>38103.66125366</v>
      </c>
      <c r="P13" s="13">
        <f t="shared" si="6"/>
        <v>12.60219714210502</v>
      </c>
      <c r="Q13" s="13">
        <f t="shared" si="2"/>
        <v>5.102332938309182</v>
      </c>
      <c r="R13" s="14">
        <f t="shared" si="2"/>
        <v>7.499864203795839</v>
      </c>
      <c r="S13" s="1"/>
      <c r="U13" s="1"/>
      <c r="V13" s="8">
        <v>3</v>
      </c>
      <c r="W13" s="10">
        <f>C13/M13</f>
        <v>14822.534860375605</v>
      </c>
      <c r="X13" s="10">
        <f t="shared" si="3"/>
        <v>15048.806042066706</v>
      </c>
      <c r="Y13" s="10">
        <f t="shared" si="4"/>
        <v>14668.597286046152</v>
      </c>
      <c r="Z13" s="13">
        <f t="shared" si="5"/>
        <v>0.39981326938278244</v>
      </c>
      <c r="AA13" s="13">
        <f t="shared" si="5"/>
        <v>0.40591655885190453</v>
      </c>
      <c r="AB13" s="14">
        <f t="shared" si="5"/>
        <v>0.39566105888348096</v>
      </c>
      <c r="AC13" s="1"/>
    </row>
    <row r="14" spans="1:29" ht="15">
      <c r="A14" s="1"/>
      <c r="B14" s="8">
        <v>4</v>
      </c>
      <c r="C14" s="9">
        <f t="shared" si="0"/>
        <v>565709633.254482</v>
      </c>
      <c r="D14" s="10">
        <v>303029724.073055</v>
      </c>
      <c r="E14" s="10">
        <v>262679909.181427</v>
      </c>
      <c r="F14" s="13">
        <f t="shared" si="1"/>
        <v>3.003412541591248</v>
      </c>
      <c r="G14" s="13">
        <f t="shared" si="1"/>
        <v>1.6088169977238724</v>
      </c>
      <c r="H14" s="14">
        <f t="shared" si="1"/>
        <v>1.3945955438673752</v>
      </c>
      <c r="I14" s="1"/>
      <c r="K14" s="1"/>
      <c r="L14" s="8">
        <v>4</v>
      </c>
      <c r="M14" s="10">
        <f aca="true" t="shared" si="7" ref="M14:M24">N14+O14</f>
        <v>25513.93386019</v>
      </c>
      <c r="N14" s="10">
        <v>11709.16175693</v>
      </c>
      <c r="O14" s="10">
        <v>13804.77210326</v>
      </c>
      <c r="P14" s="13">
        <f t="shared" si="6"/>
        <v>5.02185440874592</v>
      </c>
      <c r="Q14" s="13">
        <f t="shared" si="2"/>
        <v>2.3046898966649647</v>
      </c>
      <c r="R14" s="14">
        <f t="shared" si="2"/>
        <v>2.717164512080955</v>
      </c>
      <c r="S14" s="1"/>
      <c r="U14" s="1"/>
      <c r="V14" s="8">
        <v>4</v>
      </c>
      <c r="W14" s="10">
        <f t="shared" si="3"/>
        <v>22172.57583069823</v>
      </c>
      <c r="X14" s="10">
        <f t="shared" si="3"/>
        <v>25879.711149579827</v>
      </c>
      <c r="Y14" s="10">
        <f t="shared" si="4"/>
        <v>19028.19599023986</v>
      </c>
      <c r="Z14" s="13">
        <f t="shared" si="5"/>
        <v>0.5980684219679067</v>
      </c>
      <c r="AA14" s="13">
        <f t="shared" si="5"/>
        <v>0.6980622425828023</v>
      </c>
      <c r="AB14" s="14">
        <f t="shared" si="5"/>
        <v>0.5132539960929037</v>
      </c>
      <c r="AC14" s="1"/>
    </row>
    <row r="15" spans="1:29" ht="15">
      <c r="A15" s="1"/>
      <c r="B15" s="8" t="s">
        <v>11</v>
      </c>
      <c r="C15" s="9">
        <f t="shared" si="0"/>
        <v>197973210.06511</v>
      </c>
      <c r="D15" s="10">
        <v>123252918.537955</v>
      </c>
      <c r="E15" s="10">
        <v>74720291.527155</v>
      </c>
      <c r="F15" s="13">
        <f t="shared" si="1"/>
        <v>1.0510608040877287</v>
      </c>
      <c r="G15" s="13">
        <f t="shared" si="1"/>
        <v>0.6543628383964514</v>
      </c>
      <c r="H15" s="14">
        <f t="shared" si="1"/>
        <v>0.39669796569127724</v>
      </c>
      <c r="I15" s="1"/>
      <c r="K15" s="1"/>
      <c r="L15" s="8" t="s">
        <v>12</v>
      </c>
      <c r="M15" s="10">
        <f t="shared" si="7"/>
        <v>10899.144813269999</v>
      </c>
      <c r="N15" s="10">
        <v>6078.04700394</v>
      </c>
      <c r="O15" s="10">
        <v>4821.09780933</v>
      </c>
      <c r="P15" s="13">
        <f t="shared" si="6"/>
        <v>2.1452559504155024</v>
      </c>
      <c r="Q15" s="13">
        <f t="shared" si="2"/>
        <v>1.196329319914358</v>
      </c>
      <c r="R15" s="14">
        <f t="shared" si="2"/>
        <v>0.9489266305011447</v>
      </c>
      <c r="S15" s="1"/>
      <c r="U15" s="1"/>
      <c r="V15" s="8" t="s">
        <v>12</v>
      </c>
      <c r="W15" s="10">
        <f t="shared" si="3"/>
        <v>18164.10493271659</v>
      </c>
      <c r="X15" s="10">
        <f t="shared" si="3"/>
        <v>20278.37534952563</v>
      </c>
      <c r="Y15" s="10">
        <f t="shared" si="4"/>
        <v>15498.60518958006</v>
      </c>
      <c r="Z15" s="13">
        <f t="shared" si="5"/>
        <v>0.4899465743862193</v>
      </c>
      <c r="AA15" s="13">
        <f t="shared" si="5"/>
        <v>0.5469755087531378</v>
      </c>
      <c r="AB15" s="14">
        <f t="shared" si="5"/>
        <v>0.4180491440963925</v>
      </c>
      <c r="AC15" s="1"/>
    </row>
    <row r="16" spans="1:29" ht="15">
      <c r="A16" s="1"/>
      <c r="B16" s="8" t="s">
        <v>13</v>
      </c>
      <c r="C16" s="9">
        <f t="shared" si="0"/>
        <v>263148094.6215437</v>
      </c>
      <c r="D16" s="10">
        <v>164439858.826715</v>
      </c>
      <c r="E16" s="10">
        <v>98708235.7948287</v>
      </c>
      <c r="F16" s="13">
        <f t="shared" si="1"/>
        <v>1.3970811901070326</v>
      </c>
      <c r="G16" s="13">
        <f t="shared" si="1"/>
        <v>0.8730286799190493</v>
      </c>
      <c r="H16" s="14">
        <f t="shared" si="1"/>
        <v>0.524052510187983</v>
      </c>
      <c r="I16" s="1"/>
      <c r="K16" s="1"/>
      <c r="L16" s="8" t="s">
        <v>14</v>
      </c>
      <c r="M16" s="10">
        <f>N16+O16</f>
        <v>8240.72022287</v>
      </c>
      <c r="N16" s="10">
        <v>4895.19934297</v>
      </c>
      <c r="O16" s="10">
        <v>3345.5208799</v>
      </c>
      <c r="P16" s="13">
        <f t="shared" si="6"/>
        <v>1.6220037807275711</v>
      </c>
      <c r="Q16" s="13">
        <f t="shared" si="2"/>
        <v>0.9635118808762545</v>
      </c>
      <c r="R16" s="14">
        <f t="shared" si="2"/>
        <v>0.6584918998513165</v>
      </c>
      <c r="S16" s="1"/>
      <c r="U16" s="1"/>
      <c r="V16" s="8" t="s">
        <v>14</v>
      </c>
      <c r="W16" s="10">
        <f t="shared" si="3"/>
        <v>31932.65728051825</v>
      </c>
      <c r="X16" s="10">
        <f t="shared" si="3"/>
        <v>33592.065880395094</v>
      </c>
      <c r="Y16" s="10">
        <f t="shared" si="3"/>
        <v>29504.594153894253</v>
      </c>
      <c r="Z16" s="13">
        <f t="shared" si="5"/>
        <v>0.8613304153214448</v>
      </c>
      <c r="AA16" s="13">
        <f t="shared" si="5"/>
        <v>0.9060902073413809</v>
      </c>
      <c r="AB16" s="14">
        <f t="shared" si="5"/>
        <v>0.7958374435681153</v>
      </c>
      <c r="AC16" s="1"/>
    </row>
    <row r="17" spans="1:29" ht="15">
      <c r="A17" s="1"/>
      <c r="B17" s="8" t="s">
        <v>15</v>
      </c>
      <c r="C17" s="9">
        <f t="shared" si="0"/>
        <v>280718282.75688124</v>
      </c>
      <c r="D17" s="10">
        <v>241267490.655149</v>
      </c>
      <c r="E17" s="10">
        <v>39450792.1017322</v>
      </c>
      <c r="F17" s="13">
        <f t="shared" si="1"/>
        <v>1.490363185501394</v>
      </c>
      <c r="G17" s="13">
        <f t="shared" si="1"/>
        <v>1.2809147391449032</v>
      </c>
      <c r="H17" s="14">
        <f t="shared" si="1"/>
        <v>0.2094484463564907</v>
      </c>
      <c r="I17" s="1"/>
      <c r="K17" s="1"/>
      <c r="L17" s="8" t="s">
        <v>16</v>
      </c>
      <c r="M17" s="10">
        <f>N17+O17</f>
        <v>4089.6175392799996</v>
      </c>
      <c r="N17" s="10">
        <v>2774.25631252</v>
      </c>
      <c r="O17" s="10">
        <v>1315.36122676</v>
      </c>
      <c r="P17" s="13">
        <f t="shared" si="6"/>
        <v>0.8049508939804458</v>
      </c>
      <c r="Q17" s="13">
        <f t="shared" si="2"/>
        <v>0.5460510860600001</v>
      </c>
      <c r="R17" s="14">
        <f t="shared" si="2"/>
        <v>0.2588998079204457</v>
      </c>
      <c r="S17" s="1"/>
      <c r="U17" s="1"/>
      <c r="V17" s="8" t="s">
        <v>16</v>
      </c>
      <c r="W17" s="10">
        <f t="shared" si="3"/>
        <v>68641.69572353293</v>
      </c>
      <c r="X17" s="10">
        <f t="shared" si="3"/>
        <v>86966.54651782817</v>
      </c>
      <c r="Y17" s="10">
        <f t="shared" si="3"/>
        <v>29992.363541768267</v>
      </c>
      <c r="Z17" s="13">
        <f t="shared" si="5"/>
        <v>1.8514957827198815</v>
      </c>
      <c r="AA17" s="13">
        <f t="shared" si="5"/>
        <v>2.3457782098507836</v>
      </c>
      <c r="AB17" s="14">
        <f t="shared" si="5"/>
        <v>0.808994213007874</v>
      </c>
      <c r="AC17" s="1"/>
    </row>
    <row r="18" spans="1:29" ht="15">
      <c r="A18" s="1"/>
      <c r="B18" s="8" t="s">
        <v>17</v>
      </c>
      <c r="C18" s="9">
        <f t="shared" si="0"/>
        <v>125457961.1460019</v>
      </c>
      <c r="D18" s="10">
        <v>73122099.0563065</v>
      </c>
      <c r="E18" s="10">
        <v>52335862.0896954</v>
      </c>
      <c r="F18" s="13">
        <f t="shared" si="1"/>
        <v>0.6660696438571461</v>
      </c>
      <c r="G18" s="13">
        <f t="shared" si="1"/>
        <v>0.3882129920782085</v>
      </c>
      <c r="H18" s="14">
        <f t="shared" si="1"/>
        <v>0.27785665177893754</v>
      </c>
      <c r="I18" s="1"/>
      <c r="K18" s="1"/>
      <c r="L18" s="8" t="s">
        <v>18</v>
      </c>
      <c r="M18" s="10">
        <f t="shared" si="7"/>
        <v>3282.9656763499997</v>
      </c>
      <c r="N18" s="10">
        <v>1647.26664997</v>
      </c>
      <c r="O18" s="10">
        <v>1635.69902638</v>
      </c>
      <c r="P18" s="13">
        <f t="shared" si="6"/>
        <v>0.6461792895553505</v>
      </c>
      <c r="Q18" s="13">
        <f t="shared" si="2"/>
        <v>0.3242280603948529</v>
      </c>
      <c r="R18" s="14">
        <f t="shared" si="2"/>
        <v>0.3219512291604977</v>
      </c>
      <c r="S18" s="1"/>
      <c r="U18" s="1"/>
      <c r="V18" s="8" t="s">
        <v>18</v>
      </c>
      <c r="W18" s="10">
        <f t="shared" si="3"/>
        <v>38214.82571376927</v>
      </c>
      <c r="X18" s="10">
        <f t="shared" si="3"/>
        <v>44389.95900125714</v>
      </c>
      <c r="Y18" s="10">
        <f t="shared" si="3"/>
        <v>31996.022034396512</v>
      </c>
      <c r="Z18" s="13">
        <f t="shared" si="5"/>
        <v>1.030781479108503</v>
      </c>
      <c r="AA18" s="13">
        <f t="shared" si="5"/>
        <v>1.1973454475390968</v>
      </c>
      <c r="AB18" s="14">
        <f t="shared" si="5"/>
        <v>0.8630395743587042</v>
      </c>
      <c r="AC18" s="1"/>
    </row>
    <row r="19" spans="1:29" ht="15">
      <c r="A19" s="1"/>
      <c r="B19" s="8" t="s">
        <v>19</v>
      </c>
      <c r="C19" s="9">
        <f t="shared" si="0"/>
        <v>32418162.03556335</v>
      </c>
      <c r="D19" s="10">
        <v>23992034.1255484</v>
      </c>
      <c r="E19" s="10">
        <v>8426127.91001495</v>
      </c>
      <c r="F19" s="13">
        <f t="shared" si="1"/>
        <v>0.17211146621777418</v>
      </c>
      <c r="G19" s="13">
        <f t="shared" si="1"/>
        <v>0.1273762579866521</v>
      </c>
      <c r="H19" s="14">
        <f t="shared" si="1"/>
        <v>0.04473520823112206</v>
      </c>
      <c r="I19" s="1"/>
      <c r="K19" s="1"/>
      <c r="L19" s="8" t="s">
        <v>20</v>
      </c>
      <c r="M19" s="10">
        <f t="shared" si="7"/>
        <v>1876.89443555</v>
      </c>
      <c r="N19" s="10">
        <v>1344.44892155</v>
      </c>
      <c r="O19" s="10">
        <v>532.445514</v>
      </c>
      <c r="P19" s="13">
        <f t="shared" si="6"/>
        <v>0.36942521868900313</v>
      </c>
      <c r="Q19" s="13">
        <f t="shared" si="2"/>
        <v>0.2646250782422184</v>
      </c>
      <c r="R19" s="14">
        <f t="shared" si="2"/>
        <v>0.10480014044678468</v>
      </c>
      <c r="S19" s="1"/>
      <c r="U19" s="1"/>
      <c r="V19" s="8" t="s">
        <v>20</v>
      </c>
      <c r="W19" s="10">
        <f t="shared" si="3"/>
        <v>17272.235146279614</v>
      </c>
      <c r="X19" s="10">
        <f t="shared" si="3"/>
        <v>17845.25521273672</v>
      </c>
      <c r="Y19" s="10">
        <f t="shared" si="3"/>
        <v>15825.33365097513</v>
      </c>
      <c r="Z19" s="13">
        <f t="shared" si="5"/>
        <v>0.4658898675855274</v>
      </c>
      <c r="AA19" s="13">
        <f t="shared" si="5"/>
        <v>0.4813461325462933</v>
      </c>
      <c r="AB19" s="14">
        <f t="shared" si="5"/>
        <v>0.4268621019056521</v>
      </c>
      <c r="AC19" s="1"/>
    </row>
    <row r="20" spans="1:29" ht="15">
      <c r="A20" s="1"/>
      <c r="B20" s="8" t="s">
        <v>21</v>
      </c>
      <c r="C20" s="9">
        <f t="shared" si="0"/>
        <v>1802881853.512539</v>
      </c>
      <c r="D20" s="10">
        <v>1594687380.94533</v>
      </c>
      <c r="E20" s="10">
        <v>208194472.567209</v>
      </c>
      <c r="F20" s="13">
        <f t="shared" si="1"/>
        <v>9.571691290982507</v>
      </c>
      <c r="G20" s="13">
        <f t="shared" si="1"/>
        <v>8.466364718406634</v>
      </c>
      <c r="H20" s="14">
        <f t="shared" si="1"/>
        <v>1.1053265725758725</v>
      </c>
      <c r="I20" s="1"/>
      <c r="K20" s="1"/>
      <c r="L20" s="8" t="s">
        <v>21</v>
      </c>
      <c r="M20" s="10">
        <f t="shared" si="7"/>
        <v>8114.601590759999</v>
      </c>
      <c r="N20" s="10">
        <v>6323.92836312</v>
      </c>
      <c r="O20" s="10">
        <v>1790.67322764</v>
      </c>
      <c r="P20" s="13">
        <f t="shared" si="6"/>
        <v>1.597180113308928</v>
      </c>
      <c r="Q20" s="13">
        <f t="shared" si="2"/>
        <v>1.2447256352137868</v>
      </c>
      <c r="R20" s="14">
        <f t="shared" si="2"/>
        <v>0.3524544780951413</v>
      </c>
      <c r="S20" s="1"/>
      <c r="U20" s="1"/>
      <c r="V20" s="8" t="s">
        <v>21</v>
      </c>
      <c r="W20" s="10">
        <f t="shared" si="3"/>
        <v>222177.49489580106</v>
      </c>
      <c r="X20" s="10">
        <f t="shared" si="3"/>
        <v>252167.21148285878</v>
      </c>
      <c r="Y20" s="10">
        <f t="shared" si="4"/>
        <v>116266.03299452734</v>
      </c>
      <c r="Z20" s="13">
        <f t="shared" si="5"/>
        <v>5.992869064186214</v>
      </c>
      <c r="AA20" s="13">
        <f t="shared" si="5"/>
        <v>6.801791879985264</v>
      </c>
      <c r="AB20" s="14">
        <f t="shared" si="5"/>
        <v>3.136083214347759</v>
      </c>
      <c r="AC20" s="1"/>
    </row>
    <row r="21" spans="1:29" ht="15">
      <c r="A21" s="1"/>
      <c r="B21" s="8" t="s">
        <v>22</v>
      </c>
      <c r="C21" s="9">
        <f t="shared" si="0"/>
        <v>242224485.9046053</v>
      </c>
      <c r="D21" s="10">
        <v>179411661.378763</v>
      </c>
      <c r="E21" s="10">
        <v>62812824.5258423</v>
      </c>
      <c r="F21" s="13">
        <f t="shared" si="1"/>
        <v>1.2859955285914695</v>
      </c>
      <c r="G21" s="13">
        <f t="shared" si="1"/>
        <v>0.9525155702100281</v>
      </c>
      <c r="H21" s="14">
        <f t="shared" si="1"/>
        <v>0.3334799583814413</v>
      </c>
      <c r="I21" s="1"/>
      <c r="K21" s="1"/>
      <c r="L21" s="8" t="s">
        <v>22</v>
      </c>
      <c r="M21" s="10">
        <f t="shared" si="7"/>
        <v>3101.74508661</v>
      </c>
      <c r="N21" s="10">
        <v>1996.07473848</v>
      </c>
      <c r="O21" s="10">
        <v>1105.67034813</v>
      </c>
      <c r="P21" s="13">
        <f t="shared" si="6"/>
        <v>0.6105100186962085</v>
      </c>
      <c r="Q21" s="13">
        <f t="shared" si="2"/>
        <v>0.3928832292405848</v>
      </c>
      <c r="R21" s="14">
        <f t="shared" si="2"/>
        <v>0.21762678945562366</v>
      </c>
      <c r="S21" s="1"/>
      <c r="U21" s="1"/>
      <c r="V21" s="8" t="s">
        <v>22</v>
      </c>
      <c r="W21" s="10">
        <f t="shared" si="3"/>
        <v>78092.96997044348</v>
      </c>
      <c r="X21" s="10">
        <f t="shared" si="3"/>
        <v>89882.23633118266</v>
      </c>
      <c r="Y21" s="10">
        <f t="shared" si="4"/>
        <v>56809.721479893604</v>
      </c>
      <c r="Z21" s="13">
        <f t="shared" si="5"/>
        <v>2.1064282144588105</v>
      </c>
      <c r="AA21" s="13">
        <f t="shared" si="5"/>
        <v>2.4244241019174386</v>
      </c>
      <c r="AB21" s="14">
        <f t="shared" si="5"/>
        <v>1.5323479210239475</v>
      </c>
      <c r="AC21" s="1"/>
    </row>
    <row r="22" spans="1:29" ht="15">
      <c r="A22" s="1"/>
      <c r="B22" s="8" t="s">
        <v>23</v>
      </c>
      <c r="C22" s="9">
        <f t="shared" si="0"/>
        <v>403744784.6339936</v>
      </c>
      <c r="D22" s="10">
        <v>364269163.021838</v>
      </c>
      <c r="E22" s="10">
        <v>39475621.6121556</v>
      </c>
      <c r="F22" s="13">
        <f t="shared" si="1"/>
        <v>2.1435239537918656</v>
      </c>
      <c r="G22" s="13">
        <f t="shared" si="1"/>
        <v>1.9339436849267528</v>
      </c>
      <c r="H22" s="14">
        <f t="shared" si="1"/>
        <v>0.2095802688651127</v>
      </c>
      <c r="I22" s="1"/>
      <c r="K22" s="1"/>
      <c r="L22" s="8" t="s">
        <v>23</v>
      </c>
      <c r="M22" s="10">
        <f t="shared" si="7"/>
        <v>466.92615832</v>
      </c>
      <c r="N22" s="10">
        <v>385.34408472</v>
      </c>
      <c r="O22" s="10">
        <v>81.5820736</v>
      </c>
      <c r="P22" s="13">
        <f t="shared" si="6"/>
        <v>0.09190410226691031</v>
      </c>
      <c r="Q22" s="13">
        <f t="shared" si="2"/>
        <v>0.07584647280734474</v>
      </c>
      <c r="R22" s="14">
        <f t="shared" si="2"/>
        <v>0.016057629459565556</v>
      </c>
      <c r="S22" s="1"/>
      <c r="U22" s="1"/>
      <c r="V22" s="8" t="s">
        <v>23</v>
      </c>
      <c r="W22" s="10">
        <f t="shared" si="3"/>
        <v>864686.5836059969</v>
      </c>
      <c r="X22" s="10">
        <f t="shared" si="3"/>
        <v>945308.8225981839</v>
      </c>
      <c r="Y22" s="10">
        <f t="shared" si="4"/>
        <v>483876.173651899</v>
      </c>
      <c r="Z22" s="13">
        <f t="shared" si="5"/>
        <v>23.323485034069392</v>
      </c>
      <c r="AA22" s="13">
        <f t="shared" si="5"/>
        <v>25.49813608127965</v>
      </c>
      <c r="AB22" s="14">
        <f t="shared" si="5"/>
        <v>13.051756449658598</v>
      </c>
      <c r="AC22" s="1"/>
    </row>
    <row r="23" spans="1:29" ht="15">
      <c r="A23" s="1"/>
      <c r="B23" s="8" t="s">
        <v>24</v>
      </c>
      <c r="C23" s="9">
        <f t="shared" si="0"/>
        <v>1565731523.123523</v>
      </c>
      <c r="D23" s="10">
        <v>1295246868.62136</v>
      </c>
      <c r="E23" s="10">
        <v>270484654.502163</v>
      </c>
      <c r="F23" s="13">
        <f t="shared" si="1"/>
        <v>8.312634993080522</v>
      </c>
      <c r="G23" s="13">
        <f t="shared" si="1"/>
        <v>6.876603227161612</v>
      </c>
      <c r="H23" s="14">
        <f t="shared" si="1"/>
        <v>1.4360317659189084</v>
      </c>
      <c r="I23" s="1"/>
      <c r="K23" s="1"/>
      <c r="L23" s="8" t="s">
        <v>24</v>
      </c>
      <c r="M23" s="10">
        <f t="shared" si="7"/>
        <v>466.57042348</v>
      </c>
      <c r="N23" s="10">
        <v>374.38373414</v>
      </c>
      <c r="O23" s="10">
        <v>92.18668934</v>
      </c>
      <c r="P23" s="13">
        <f t="shared" si="6"/>
        <v>0.09183408372001009</v>
      </c>
      <c r="Q23" s="13">
        <f t="shared" si="2"/>
        <v>0.07368916985346917</v>
      </c>
      <c r="R23" s="14">
        <f t="shared" si="2"/>
        <v>0.018144913866540924</v>
      </c>
      <c r="S23" s="1"/>
      <c r="U23" s="1"/>
      <c r="V23" s="8" t="s">
        <v>24</v>
      </c>
      <c r="W23" s="10">
        <f t="shared" si="3"/>
        <v>3355831.0692847413</v>
      </c>
      <c r="X23" s="10">
        <f t="shared" si="3"/>
        <v>3459677.198841671</v>
      </c>
      <c r="Y23" s="10">
        <f t="shared" si="4"/>
        <v>2934096.629770163</v>
      </c>
      <c r="Z23" s="13">
        <f t="shared" si="5"/>
        <v>90.51797171978802</v>
      </c>
      <c r="AA23" s="13">
        <f t="shared" si="5"/>
        <v>93.31904865851698</v>
      </c>
      <c r="AB23" s="14">
        <f t="shared" si="5"/>
        <v>79.14238538034283</v>
      </c>
      <c r="AC23" s="1"/>
    </row>
    <row r="24" spans="1:29" ht="15">
      <c r="A24" s="1"/>
      <c r="B24" s="8" t="s">
        <v>25</v>
      </c>
      <c r="C24" s="9">
        <f t="shared" si="0"/>
        <v>936686683.91843</v>
      </c>
      <c r="D24" s="10">
        <v>699113822.177745</v>
      </c>
      <c r="E24" s="10">
        <v>237572861.740685</v>
      </c>
      <c r="F24" s="13">
        <f t="shared" si="1"/>
        <v>4.972969114628101</v>
      </c>
      <c r="G24" s="13">
        <f t="shared" si="1"/>
        <v>3.7116695528921273</v>
      </c>
      <c r="H24" s="14">
        <f t="shared" si="1"/>
        <v>1.261299561735974</v>
      </c>
      <c r="I24" s="1"/>
      <c r="K24" s="1"/>
      <c r="L24" s="8" t="s">
        <v>25</v>
      </c>
      <c r="M24" s="10">
        <f t="shared" si="7"/>
        <v>105.11442264</v>
      </c>
      <c r="N24" s="10">
        <v>78.1322248</v>
      </c>
      <c r="O24" s="10">
        <v>26.98219784</v>
      </c>
      <c r="P24" s="13">
        <f t="shared" si="6"/>
        <v>0.020689452659478476</v>
      </c>
      <c r="Q24" s="13">
        <f t="shared" si="2"/>
        <v>0.015378602912709965</v>
      </c>
      <c r="R24" s="14">
        <f t="shared" si="2"/>
        <v>0.005310849746768513</v>
      </c>
      <c r="S24" s="1"/>
      <c r="U24" s="1"/>
      <c r="V24" s="8" t="s">
        <v>25</v>
      </c>
      <c r="W24" s="10">
        <f t="shared" si="3"/>
        <v>8911114.768012676</v>
      </c>
      <c r="X24" s="10">
        <f t="shared" si="3"/>
        <v>8947829.451513903</v>
      </c>
      <c r="Y24" s="10">
        <f t="shared" si="4"/>
        <v>8804800.229746034</v>
      </c>
      <c r="Z24" s="13">
        <f t="shared" si="5"/>
        <v>240.3625265721967</v>
      </c>
      <c r="AA24" s="13">
        <f t="shared" si="5"/>
        <v>241.35284420566845</v>
      </c>
      <c r="AB24" s="14">
        <f t="shared" si="5"/>
        <v>237.49486840659264</v>
      </c>
      <c r="AC24" s="1"/>
    </row>
    <row r="25" spans="1:29" ht="15">
      <c r="A25" s="1"/>
      <c r="B25" s="8" t="s">
        <v>26</v>
      </c>
      <c r="C25" s="9">
        <f t="shared" si="0"/>
        <v>8009956100.312557</v>
      </c>
      <c r="D25" s="10">
        <v>7390913698.99661</v>
      </c>
      <c r="E25" s="10">
        <v>619042401.315947</v>
      </c>
      <c r="F25" s="13">
        <f t="shared" si="1"/>
        <v>42.5257078810465</v>
      </c>
      <c r="G25" s="13">
        <f t="shared" si="1"/>
        <v>39.23914600796504</v>
      </c>
      <c r="H25" s="14">
        <f t="shared" si="1"/>
        <v>3.2865618730814625</v>
      </c>
      <c r="I25" s="1"/>
      <c r="K25" s="1"/>
      <c r="L25" s="8" t="s">
        <v>27</v>
      </c>
      <c r="M25" s="10">
        <f>N25+O25</f>
        <v>128.62331795</v>
      </c>
      <c r="N25" s="10">
        <v>100.73136739</v>
      </c>
      <c r="O25" s="10">
        <v>27.89195056</v>
      </c>
      <c r="P25" s="13">
        <f>M25/$M$9*100</f>
        <v>0.025316659510613217</v>
      </c>
      <c r="Q25" s="13">
        <f t="shared" si="2"/>
        <v>0.019826745032673274</v>
      </c>
      <c r="R25" s="14">
        <f>O25/$M$9*100</f>
        <v>0.005489914477939944</v>
      </c>
      <c r="S25" s="1"/>
      <c r="U25" s="1"/>
      <c r="V25" s="8" t="s">
        <v>27</v>
      </c>
      <c r="W25" s="10">
        <f t="shared" si="3"/>
        <v>62274525.55240632</v>
      </c>
      <c r="X25" s="10">
        <f t="shared" si="3"/>
        <v>73372514.34681045</v>
      </c>
      <c r="Y25" s="10">
        <f>E25/O25</f>
        <v>22194302.975845624</v>
      </c>
      <c r="Z25" s="13">
        <f t="shared" si="5"/>
        <v>1679.7519381741076</v>
      </c>
      <c r="AA25" s="13">
        <f t="shared" si="5"/>
        <v>1979.1017609446887</v>
      </c>
      <c r="AB25" s="14">
        <f>Y25/$W$9</f>
        <v>598.6544756366995</v>
      </c>
      <c r="AC25" s="1"/>
    </row>
    <row r="26" spans="1:29" ht="6.75" customHeight="1">
      <c r="A26" s="1"/>
      <c r="B26" s="8"/>
      <c r="C26" s="9"/>
      <c r="D26" s="10"/>
      <c r="E26" s="10"/>
      <c r="F26" s="13"/>
      <c r="G26" s="13"/>
      <c r="H26" s="14"/>
      <c r="I26" s="1"/>
      <c r="K26" s="1"/>
      <c r="L26" s="8"/>
      <c r="M26" s="10"/>
      <c r="N26" s="10"/>
      <c r="O26" s="10"/>
      <c r="P26" s="13"/>
      <c r="Q26" s="13"/>
      <c r="R26" s="14"/>
      <c r="S26" s="1"/>
      <c r="U26" s="1"/>
      <c r="V26" s="8"/>
      <c r="W26" s="10"/>
      <c r="X26" s="10"/>
      <c r="Y26" s="10"/>
      <c r="Z26" s="13"/>
      <c r="AA26" s="13"/>
      <c r="AB26" s="14"/>
      <c r="AC26" s="1"/>
    </row>
    <row r="27" spans="1:29" ht="16.5" customHeight="1">
      <c r="A27" s="1"/>
      <c r="B27" s="15" t="s">
        <v>28</v>
      </c>
      <c r="C27" s="9">
        <f aca="true" t="shared" si="8" ref="C27:C32">SUM(D27:E27)</f>
        <v>13860941142.03049</v>
      </c>
      <c r="D27" s="10">
        <v>12149716996.343</v>
      </c>
      <c r="E27" s="10">
        <v>1711224145.68749</v>
      </c>
      <c r="F27" s="13">
        <f aca="true" t="shared" si="9" ref="F27:H36">C27/$C$9*100</f>
        <v>73.58920905189068</v>
      </c>
      <c r="G27" s="13">
        <f t="shared" si="9"/>
        <v>64.50413826908576</v>
      </c>
      <c r="H27" s="14">
        <f t="shared" si="9"/>
        <v>9.085070782804909</v>
      </c>
      <c r="I27" s="1"/>
      <c r="K27" s="1"/>
      <c r="L27" s="15" t="s">
        <v>28</v>
      </c>
      <c r="M27" s="10">
        <f aca="true" t="shared" si="10" ref="M27:M36">N27+O27</f>
        <v>40772.92368708</v>
      </c>
      <c r="N27" s="10">
        <v>25997.8127436</v>
      </c>
      <c r="O27" s="10">
        <v>14775.11094348</v>
      </c>
      <c r="P27" s="13">
        <f>M27/$M$9*100</f>
        <v>8.025249563530021</v>
      </c>
      <c r="Q27" s="13">
        <f aca="true" t="shared" si="11" ref="Q27:R36">N27/$M$9*100</f>
        <v>5.117095280548253</v>
      </c>
      <c r="R27" s="14">
        <f t="shared" si="11"/>
        <v>2.908154282981769</v>
      </c>
      <c r="S27" s="1"/>
      <c r="U27" s="1"/>
      <c r="V27" s="15" t="s">
        <v>28</v>
      </c>
      <c r="W27" s="10">
        <f aca="true" t="shared" si="12" ref="W27:Y36">C27/M27</f>
        <v>339954.5553418997</v>
      </c>
      <c r="X27" s="10">
        <f t="shared" si="12"/>
        <v>467336.12231798045</v>
      </c>
      <c r="Y27" s="10">
        <f t="shared" si="12"/>
        <v>115818.02344723669</v>
      </c>
      <c r="Z27" s="13">
        <f aca="true" t="shared" si="13" ref="Z27:AB35">W27/$W$9</f>
        <v>9.169709735421785</v>
      </c>
      <c r="AA27" s="13">
        <f t="shared" si="13"/>
        <v>12.605616024834834</v>
      </c>
      <c r="AB27" s="14">
        <f t="shared" si="13"/>
        <v>3.1239989005981714</v>
      </c>
      <c r="AC27" s="1"/>
    </row>
    <row r="28" spans="1:29" ht="16.5" customHeight="1">
      <c r="A28" s="1"/>
      <c r="B28" s="8" t="s">
        <v>29</v>
      </c>
      <c r="C28" s="9">
        <f t="shared" si="8"/>
        <v>12961225431.405731</v>
      </c>
      <c r="D28" s="10">
        <v>11523642595.1417</v>
      </c>
      <c r="E28" s="10">
        <v>1437582836.26403</v>
      </c>
      <c r="F28" s="13">
        <f t="shared" si="9"/>
        <v>68.8125227621214</v>
      </c>
      <c r="G28" s="13">
        <f t="shared" si="9"/>
        <v>61.18024276156249</v>
      </c>
      <c r="H28" s="14">
        <f t="shared" si="9"/>
        <v>7.632280000558919</v>
      </c>
      <c r="I28" s="1"/>
      <c r="K28" s="1"/>
      <c r="L28" s="8" t="s">
        <v>29</v>
      </c>
      <c r="M28" s="10">
        <f t="shared" si="10"/>
        <v>12383.580999759999</v>
      </c>
      <c r="N28" s="10">
        <v>9258.59451265</v>
      </c>
      <c r="O28" s="10">
        <v>3124.98648711</v>
      </c>
      <c r="P28" s="13">
        <f aca="true" t="shared" si="14" ref="P28:P36">M28/$M$9*100</f>
        <v>2.4374344301621482</v>
      </c>
      <c r="Q28" s="13">
        <f t="shared" si="11"/>
        <v>1.8223498550605688</v>
      </c>
      <c r="R28" s="14">
        <f t="shared" si="11"/>
        <v>0.6150845751015799</v>
      </c>
      <c r="S28" s="1"/>
      <c r="U28" s="1"/>
      <c r="V28" s="8" t="s">
        <v>29</v>
      </c>
      <c r="W28" s="10">
        <f t="shared" si="12"/>
        <v>1046645.9929205395</v>
      </c>
      <c r="X28" s="10">
        <f t="shared" si="12"/>
        <v>1244642.75645693</v>
      </c>
      <c r="Y28" s="10">
        <f t="shared" si="12"/>
        <v>460028.49682512146</v>
      </c>
      <c r="Z28" s="13">
        <f t="shared" si="13"/>
        <v>28.2315380100476</v>
      </c>
      <c r="AA28" s="13">
        <f t="shared" si="13"/>
        <v>33.57217199083272</v>
      </c>
      <c r="AB28" s="14">
        <f t="shared" si="13"/>
        <v>12.40850495933582</v>
      </c>
      <c r="AC28" s="1"/>
    </row>
    <row r="29" spans="1:29" ht="16.5" customHeight="1">
      <c r="A29" s="1"/>
      <c r="B29" s="8" t="s">
        <v>30</v>
      </c>
      <c r="C29" s="9">
        <f t="shared" si="8"/>
        <v>11158343577.89314</v>
      </c>
      <c r="D29" s="10">
        <v>9928955214.19634</v>
      </c>
      <c r="E29" s="10">
        <v>1229388363.6968</v>
      </c>
      <c r="F29" s="13">
        <f t="shared" si="9"/>
        <v>59.240831471138634</v>
      </c>
      <c r="G29" s="13">
        <f t="shared" si="9"/>
        <v>52.713878043155695</v>
      </c>
      <c r="H29" s="14">
        <f t="shared" si="9"/>
        <v>6.526953427982936</v>
      </c>
      <c r="I29" s="1"/>
      <c r="K29" s="1"/>
      <c r="L29" s="8" t="s">
        <v>30</v>
      </c>
      <c r="M29" s="10">
        <f t="shared" si="10"/>
        <v>4268.979409</v>
      </c>
      <c r="N29" s="10">
        <v>2934.66614953</v>
      </c>
      <c r="O29" s="10">
        <v>1334.31325947</v>
      </c>
      <c r="P29" s="13">
        <f t="shared" si="14"/>
        <v>0.8402543168532206</v>
      </c>
      <c r="Q29" s="13">
        <f t="shared" si="11"/>
        <v>0.577624219846782</v>
      </c>
      <c r="R29" s="14">
        <f t="shared" si="11"/>
        <v>0.26263009700643863</v>
      </c>
      <c r="S29" s="1"/>
      <c r="U29" s="1"/>
      <c r="V29" s="8" t="s">
        <v>30</v>
      </c>
      <c r="W29" s="10">
        <f t="shared" si="12"/>
        <v>2613819.9576153406</v>
      </c>
      <c r="X29" s="10">
        <f t="shared" si="12"/>
        <v>3383333.8132129638</v>
      </c>
      <c r="Y29" s="10">
        <f t="shared" si="12"/>
        <v>921364.1211847981</v>
      </c>
      <c r="Z29" s="13">
        <f t="shared" si="13"/>
        <v>70.50345387453342</v>
      </c>
      <c r="AA29" s="13">
        <f t="shared" si="13"/>
        <v>91.25981257700437</v>
      </c>
      <c r="AB29" s="14">
        <f t="shared" si="13"/>
        <v>24.85226751381401</v>
      </c>
      <c r="AC29" s="1"/>
    </row>
    <row r="30" spans="1:29" ht="16.5" customHeight="1">
      <c r="A30" s="1"/>
      <c r="B30" s="8" t="s">
        <v>31</v>
      </c>
      <c r="C30" s="9">
        <f t="shared" si="8"/>
        <v>10916119091.98849</v>
      </c>
      <c r="D30" s="10">
        <v>9749543552.81753</v>
      </c>
      <c r="E30" s="10">
        <v>1166575539.17096</v>
      </c>
      <c r="F30" s="13">
        <f t="shared" si="9"/>
        <v>57.954835942546914</v>
      </c>
      <c r="G30" s="13">
        <f t="shared" si="9"/>
        <v>51.761362472945414</v>
      </c>
      <c r="H30" s="14">
        <f t="shared" si="9"/>
        <v>6.193473469601506</v>
      </c>
      <c r="I30" s="1"/>
      <c r="K30" s="1"/>
      <c r="L30" s="8" t="s">
        <v>31</v>
      </c>
      <c r="M30" s="10">
        <f t="shared" si="10"/>
        <v>1167.23432239</v>
      </c>
      <c r="N30" s="10">
        <v>938.59141105</v>
      </c>
      <c r="O30" s="10">
        <v>228.64291134</v>
      </c>
      <c r="P30" s="13">
        <f t="shared" si="14"/>
        <v>0.2297442981570121</v>
      </c>
      <c r="Q30" s="13">
        <f t="shared" si="11"/>
        <v>0.18474099060619717</v>
      </c>
      <c r="R30" s="14">
        <f t="shared" si="11"/>
        <v>0.04500330755081494</v>
      </c>
      <c r="S30" s="1"/>
      <c r="U30" s="1"/>
      <c r="V30" s="8" t="s">
        <v>31</v>
      </c>
      <c r="W30" s="10">
        <f t="shared" si="12"/>
        <v>9352123.119235318</v>
      </c>
      <c r="X30" s="10">
        <f t="shared" si="12"/>
        <v>10387420.381261254</v>
      </c>
      <c r="Y30" s="10">
        <f t="shared" si="12"/>
        <v>5102172.345226226</v>
      </c>
      <c r="Z30" s="13">
        <f t="shared" si="13"/>
        <v>252.25799468128415</v>
      </c>
      <c r="AA30" s="13">
        <f t="shared" si="13"/>
        <v>280.183419516692</v>
      </c>
      <c r="AB30" s="14">
        <f t="shared" si="13"/>
        <v>137.62262835033226</v>
      </c>
      <c r="AC30" s="1"/>
    </row>
    <row r="31" spans="1:29" ht="16.5" customHeight="1">
      <c r="A31" s="1"/>
      <c r="B31" s="8" t="s">
        <v>32</v>
      </c>
      <c r="C31" s="9">
        <f>SUM(D31:E31)</f>
        <v>10512374307.35463</v>
      </c>
      <c r="D31" s="10">
        <v>9385274389.79583</v>
      </c>
      <c r="E31" s="10">
        <v>1127099917.5588</v>
      </c>
      <c r="F31" s="13">
        <f t="shared" si="9"/>
        <v>55.81131198875576</v>
      </c>
      <c r="G31" s="13">
        <f t="shared" si="9"/>
        <v>49.827418788019386</v>
      </c>
      <c r="H31" s="14">
        <f t="shared" si="9"/>
        <v>5.983893200736371</v>
      </c>
      <c r="I31" s="1"/>
      <c r="K31" s="1"/>
      <c r="L31" s="8" t="s">
        <v>32</v>
      </c>
      <c r="M31" s="10">
        <f t="shared" si="10"/>
        <v>700.30816407</v>
      </c>
      <c r="N31" s="10">
        <v>553.24732633</v>
      </c>
      <c r="O31" s="10">
        <v>147.06083774</v>
      </c>
      <c r="P31" s="13">
        <f t="shared" si="14"/>
        <v>0.1378401958901018</v>
      </c>
      <c r="Q31" s="13">
        <f t="shared" si="11"/>
        <v>0.10889451779885241</v>
      </c>
      <c r="R31" s="14">
        <f t="shared" si="11"/>
        <v>0.02894567809124938</v>
      </c>
      <c r="S31" s="1"/>
      <c r="U31" s="1"/>
      <c r="V31" s="8" t="s">
        <v>32</v>
      </c>
      <c r="W31" s="10">
        <f t="shared" si="12"/>
        <v>15011069.193110041</v>
      </c>
      <c r="X31" s="10">
        <f t="shared" si="12"/>
        <v>16963976.043144435</v>
      </c>
      <c r="Y31" s="10">
        <f t="shared" si="12"/>
        <v>7664174.466022595</v>
      </c>
      <c r="Z31" s="13">
        <f t="shared" si="13"/>
        <v>404.89867000227855</v>
      </c>
      <c r="AA31" s="13">
        <f t="shared" si="13"/>
        <v>457.57509005237085</v>
      </c>
      <c r="AB31" s="14">
        <f t="shared" si="13"/>
        <v>206.72838210500834</v>
      </c>
      <c r="AC31" s="1"/>
    </row>
    <row r="32" spans="1:29" ht="16.5" customHeight="1">
      <c r="A32" s="1"/>
      <c r="B32" s="8" t="s">
        <v>33</v>
      </c>
      <c r="C32" s="9">
        <f t="shared" si="8"/>
        <v>8946642784.23098</v>
      </c>
      <c r="D32" s="10">
        <v>8090027521.17435</v>
      </c>
      <c r="E32" s="10">
        <v>856615263.05663</v>
      </c>
      <c r="F32" s="13">
        <f t="shared" si="9"/>
        <v>47.498676995674565</v>
      </c>
      <c r="G32" s="13">
        <f t="shared" si="9"/>
        <v>42.950815560857144</v>
      </c>
      <c r="H32" s="14">
        <f t="shared" si="9"/>
        <v>4.547861434817426</v>
      </c>
      <c r="I32" s="1"/>
      <c r="K32" s="1"/>
      <c r="L32" s="8" t="s">
        <v>33</v>
      </c>
      <c r="M32" s="10">
        <f t="shared" si="10"/>
        <v>233.73774059</v>
      </c>
      <c r="N32" s="10">
        <v>178.86359219</v>
      </c>
      <c r="O32" s="10">
        <v>54.8741484</v>
      </c>
      <c r="P32" s="13">
        <f t="shared" si="14"/>
        <v>0.04600611217009169</v>
      </c>
      <c r="Q32" s="13">
        <f t="shared" si="11"/>
        <v>0.035205347945383235</v>
      </c>
      <c r="R32" s="14">
        <f t="shared" si="11"/>
        <v>0.010800764224708456</v>
      </c>
      <c r="S32" s="1"/>
      <c r="U32" s="1"/>
      <c r="V32" s="8" t="s">
        <v>33</v>
      </c>
      <c r="W32" s="9">
        <f t="shared" si="12"/>
        <v>38276415.10373077</v>
      </c>
      <c r="X32" s="10">
        <f t="shared" si="12"/>
        <v>45230152.330724865</v>
      </c>
      <c r="Y32" s="10">
        <f>E32/O32</f>
        <v>15610543.179867005</v>
      </c>
      <c r="Z32" s="13">
        <f t="shared" si="13"/>
        <v>1032.4427506515792</v>
      </c>
      <c r="AA32" s="13">
        <f t="shared" si="13"/>
        <v>1220.0082677066578</v>
      </c>
      <c r="AB32" s="14">
        <f t="shared" si="13"/>
        <v>421.06848554414995</v>
      </c>
      <c r="AC32" s="1"/>
    </row>
    <row r="33" spans="1:29" ht="16.5" customHeight="1">
      <c r="A33" s="1"/>
      <c r="B33" s="16" t="s">
        <v>48</v>
      </c>
      <c r="C33" s="9">
        <f>SUM(D33:E33)</f>
        <v>6003497057.97595</v>
      </c>
      <c r="D33" s="10">
        <v>2396183511.69386</v>
      </c>
      <c r="E33" s="10">
        <v>3607313546.28209</v>
      </c>
      <c r="F33" s="13">
        <f t="shared" si="9"/>
        <v>31.87320366740152</v>
      </c>
      <c r="G33" s="13">
        <f t="shared" si="9"/>
        <v>12.721592824172538</v>
      </c>
      <c r="H33" s="14">
        <f t="shared" si="9"/>
        <v>19.15161084322898</v>
      </c>
      <c r="I33" s="1"/>
      <c r="K33" s="1"/>
      <c r="L33" s="16" t="s">
        <v>35</v>
      </c>
      <c r="M33" s="10">
        <f t="shared" si="10"/>
        <v>497630.97915797</v>
      </c>
      <c r="N33" s="10">
        <v>188338.13580125</v>
      </c>
      <c r="O33" s="10">
        <v>309292.84335672</v>
      </c>
      <c r="P33" s="13">
        <f t="shared" si="14"/>
        <v>97.9476681372251</v>
      </c>
      <c r="Q33" s="13">
        <f t="shared" si="11"/>
        <v>37.070202611297816</v>
      </c>
      <c r="R33" s="14">
        <f t="shared" si="11"/>
        <v>60.877465525927285</v>
      </c>
      <c r="S33" s="1"/>
      <c r="U33" s="1"/>
      <c r="V33" s="16" t="s">
        <v>35</v>
      </c>
      <c r="W33" s="9">
        <f t="shared" si="12"/>
        <v>12064.154583250283</v>
      </c>
      <c r="X33" s="10">
        <f t="shared" si="12"/>
        <v>12722.773863613642</v>
      </c>
      <c r="Y33" s="10">
        <f>E33/O33</f>
        <v>11663.100597906912</v>
      </c>
      <c r="Z33" s="13">
        <f t="shared" si="13"/>
        <v>0.32541054088951893</v>
      </c>
      <c r="AA33" s="13">
        <f t="shared" si="13"/>
        <v>0.3431757025329935</v>
      </c>
      <c r="AB33" s="14">
        <f t="shared" si="13"/>
        <v>0.31459277546750763</v>
      </c>
      <c r="AC33" s="1"/>
    </row>
    <row r="34" spans="1:29" ht="16.5" customHeight="1">
      <c r="A34" s="1"/>
      <c r="B34" s="8" t="s">
        <v>49</v>
      </c>
      <c r="C34" s="9">
        <f>SUM(D34:E34)</f>
        <v>1926764518.898088</v>
      </c>
      <c r="D34" s="10">
        <v>1698639601.85894</v>
      </c>
      <c r="E34" s="10">
        <v>228124917.039148</v>
      </c>
      <c r="F34" s="13">
        <f t="shared" si="9"/>
        <v>10.229397522294526</v>
      </c>
      <c r="G34" s="13">
        <f t="shared" si="9"/>
        <v>9.018258102689439</v>
      </c>
      <c r="H34" s="14">
        <f t="shared" si="9"/>
        <v>1.2111394196050869</v>
      </c>
      <c r="I34" s="1"/>
      <c r="K34" s="1"/>
      <c r="L34" s="8" t="s">
        <v>37</v>
      </c>
      <c r="M34" s="10">
        <f t="shared" si="10"/>
        <v>9270.992870310001</v>
      </c>
      <c r="N34" s="10">
        <v>6820.54443066</v>
      </c>
      <c r="O34" s="10">
        <v>2450.44843965</v>
      </c>
      <c r="P34" s="13">
        <f t="shared" si="14"/>
        <v>1.824790197949959</v>
      </c>
      <c r="Q34" s="13">
        <f t="shared" si="11"/>
        <v>1.3424735404131944</v>
      </c>
      <c r="R34" s="14">
        <f t="shared" si="11"/>
        <v>0.4823166575367643</v>
      </c>
      <c r="S34" s="1"/>
      <c r="U34" s="1"/>
      <c r="V34" s="8" t="s">
        <v>37</v>
      </c>
      <c r="W34" s="10">
        <f t="shared" si="12"/>
        <v>207827.2031756682</v>
      </c>
      <c r="X34" s="10">
        <f t="shared" si="12"/>
        <v>249047.509202219</v>
      </c>
      <c r="Y34" s="10">
        <f t="shared" si="12"/>
        <v>93095.17121353155</v>
      </c>
      <c r="Z34" s="13">
        <f t="shared" si="13"/>
        <v>5.605793769490122</v>
      </c>
      <c r="AA34" s="13">
        <f t="shared" si="13"/>
        <v>6.71764309031651</v>
      </c>
      <c r="AB34" s="14">
        <f t="shared" si="13"/>
        <v>2.5110876862318787</v>
      </c>
      <c r="AC34" s="1"/>
    </row>
    <row r="35" spans="1:29" ht="16.5" customHeight="1">
      <c r="A35" s="1"/>
      <c r="B35" s="8" t="s">
        <v>50</v>
      </c>
      <c r="C35" s="9">
        <f>SUM(D35:E35)</f>
        <v>392995177.9432468</v>
      </c>
      <c r="D35" s="10">
        <v>363061806.491948</v>
      </c>
      <c r="E35" s="10">
        <v>29933371.4512988</v>
      </c>
      <c r="F35" s="13">
        <f t="shared" si="9"/>
        <v>2.086453149877097</v>
      </c>
      <c r="G35" s="13">
        <f t="shared" si="9"/>
        <v>1.9275337008450208</v>
      </c>
      <c r="H35" s="14">
        <f t="shared" si="9"/>
        <v>0.15891944903207628</v>
      </c>
      <c r="I35" s="1"/>
      <c r="K35" s="1"/>
      <c r="L35" s="8" t="s">
        <v>39</v>
      </c>
      <c r="M35" s="10">
        <f t="shared" si="10"/>
        <v>456.73550312</v>
      </c>
      <c r="N35" s="10">
        <v>377.814684</v>
      </c>
      <c r="O35" s="10">
        <v>78.92081912</v>
      </c>
      <c r="P35" s="13">
        <f t="shared" si="14"/>
        <v>0.08989829684997376</v>
      </c>
      <c r="Q35" s="13">
        <f t="shared" si="11"/>
        <v>0.0743644765613662</v>
      </c>
      <c r="R35" s="14">
        <f t="shared" si="11"/>
        <v>0.015533820288607579</v>
      </c>
      <c r="S35" s="1"/>
      <c r="U35" s="1"/>
      <c r="V35" s="8" t="s">
        <v>39</v>
      </c>
      <c r="W35" s="10">
        <f t="shared" si="12"/>
        <v>860443.6818654615</v>
      </c>
      <c r="X35" s="10">
        <f t="shared" si="12"/>
        <v>960952.0801260017</v>
      </c>
      <c r="Y35" s="10">
        <f t="shared" si="12"/>
        <v>379283.5880958707</v>
      </c>
      <c r="Z35" s="13">
        <f t="shared" si="13"/>
        <v>23.20903980371354</v>
      </c>
      <c r="AA35" s="13">
        <f t="shared" si="13"/>
        <v>25.920086982047184</v>
      </c>
      <c r="AB35" s="14">
        <f t="shared" si="13"/>
        <v>10.230545099625424</v>
      </c>
      <c r="AC35" s="1"/>
    </row>
    <row r="36" spans="1:29" ht="16.5" customHeight="1">
      <c r="A36" s="1"/>
      <c r="B36" s="17" t="s">
        <v>51</v>
      </c>
      <c r="C36" s="18">
        <f>SUM(D36:E36)</f>
        <v>10512305307.35463</v>
      </c>
      <c r="D36" s="19">
        <v>9385205389.79583</v>
      </c>
      <c r="E36" s="19">
        <v>1127099917.5588</v>
      </c>
      <c r="F36" s="22">
        <f t="shared" si="9"/>
        <v>55.81094566042548</v>
      </c>
      <c r="G36" s="22">
        <f>D36/$C$9*100</f>
        <v>49.82705245968912</v>
      </c>
      <c r="H36" s="23">
        <f t="shared" si="9"/>
        <v>5.983893200736371</v>
      </c>
      <c r="I36" s="1"/>
      <c r="K36" s="1"/>
      <c r="L36" s="17" t="s">
        <v>41</v>
      </c>
      <c r="M36" s="18">
        <f t="shared" si="10"/>
        <v>699.30816407</v>
      </c>
      <c r="N36" s="19">
        <v>552.24732633</v>
      </c>
      <c r="O36" s="19">
        <v>147.06083774</v>
      </c>
      <c r="P36" s="22">
        <f t="shared" si="14"/>
        <v>0.13764336797496082</v>
      </c>
      <c r="Q36" s="22">
        <f t="shared" si="11"/>
        <v>0.10869768988371142</v>
      </c>
      <c r="R36" s="23">
        <f>O36/$M$9*100</f>
        <v>0.02894567809124938</v>
      </c>
      <c r="S36" s="1"/>
      <c r="U36" s="1"/>
      <c r="V36" s="17" t="s">
        <v>41</v>
      </c>
      <c r="W36" s="18">
        <f t="shared" si="12"/>
        <v>15032436.123972319</v>
      </c>
      <c r="X36" s="19">
        <f t="shared" si="12"/>
        <v>16994569.176397648</v>
      </c>
      <c r="Y36" s="19">
        <f t="shared" si="12"/>
        <v>7664174.466022595</v>
      </c>
      <c r="Z36" s="22">
        <f>W36/$W$9</f>
        <v>405.4750074887607</v>
      </c>
      <c r="AA36" s="22">
        <f>X36/$W$9</f>
        <v>458.40028903094293</v>
      </c>
      <c r="AB36" s="23">
        <f>Y36/$W$9</f>
        <v>206.72838210500834</v>
      </c>
      <c r="AC36" s="1"/>
    </row>
    <row r="37" spans="1:29" ht="6.75" customHeight="1">
      <c r="A37" s="1"/>
      <c r="B37" s="24"/>
      <c r="C37" s="25"/>
      <c r="D37" s="25"/>
      <c r="E37" s="25"/>
      <c r="F37" s="26"/>
      <c r="G37" s="26"/>
      <c r="H37" s="26"/>
      <c r="I37" s="1"/>
      <c r="K37" s="1"/>
      <c r="S37" s="1"/>
      <c r="U37" s="1"/>
      <c r="V37" s="24"/>
      <c r="W37" s="25"/>
      <c r="X37" s="25"/>
      <c r="Y37" s="25"/>
      <c r="Z37" s="26"/>
      <c r="AA37" s="26"/>
      <c r="AB37" s="26"/>
      <c r="AC37" s="1"/>
    </row>
    <row r="38" spans="1:29" ht="15">
      <c r="A38" s="1"/>
      <c r="B38" s="32" t="s">
        <v>52</v>
      </c>
      <c r="C38" s="1"/>
      <c r="D38" s="1"/>
      <c r="E38" s="1"/>
      <c r="F38" s="1"/>
      <c r="G38" s="1"/>
      <c r="H38" s="1"/>
      <c r="I38" s="1"/>
      <c r="K38" s="1"/>
      <c r="L38" s="32" t="s">
        <v>53</v>
      </c>
      <c r="M38" s="31"/>
      <c r="N38" s="28"/>
      <c r="O38" s="28"/>
      <c r="S38" s="1"/>
      <c r="U38" s="1"/>
      <c r="V38" s="32" t="s">
        <v>66</v>
      </c>
      <c r="W38" s="1"/>
      <c r="X38" s="1"/>
      <c r="Y38" s="1"/>
      <c r="Z38" s="1"/>
      <c r="AA38" s="1"/>
      <c r="AB38" s="1"/>
      <c r="AC38" s="1"/>
    </row>
    <row r="39" spans="1:29" ht="15">
      <c r="A39" s="1"/>
      <c r="B39" s="24"/>
      <c r="C39" s="1"/>
      <c r="D39" s="1"/>
      <c r="E39" s="1"/>
      <c r="F39" s="1"/>
      <c r="G39" s="1"/>
      <c r="H39" s="1"/>
      <c r="I39" s="1"/>
      <c r="K39" s="1"/>
      <c r="L39" s="32" t="s">
        <v>54</v>
      </c>
      <c r="M39" s="31"/>
      <c r="N39" s="28"/>
      <c r="O39" s="28"/>
      <c r="S39" s="1"/>
      <c r="U39" s="1"/>
      <c r="V39" s="32" t="s">
        <v>55</v>
      </c>
      <c r="W39" s="1"/>
      <c r="X39" s="1"/>
      <c r="Y39" s="1"/>
      <c r="Z39" s="1"/>
      <c r="AA39" s="1"/>
      <c r="AB39" s="1"/>
      <c r="AC39" s="1"/>
    </row>
    <row r="40" spans="2:23" ht="15">
      <c r="B40" s="24"/>
      <c r="D40" s="27"/>
      <c r="E40" s="27"/>
      <c r="F40" s="27"/>
      <c r="G40" s="28"/>
      <c r="H40" s="28"/>
      <c r="L40" s="32" t="s">
        <v>52</v>
      </c>
      <c r="M40" s="28"/>
      <c r="N40" s="28"/>
      <c r="O40" s="28"/>
      <c r="V40" s="32" t="s">
        <v>67</v>
      </c>
      <c r="W40" s="1"/>
    </row>
    <row r="41" spans="4:22" ht="15">
      <c r="D41" s="29"/>
      <c r="E41" s="30"/>
      <c r="F41" s="30"/>
      <c r="G41" s="28"/>
      <c r="H41" s="28"/>
      <c r="M41" s="33"/>
      <c r="N41" s="33"/>
      <c r="O41" s="33"/>
      <c r="P41" s="34"/>
      <c r="Q41" s="34"/>
      <c r="R41" s="34"/>
      <c r="V41" s="32" t="s">
        <v>54</v>
      </c>
    </row>
    <row r="42" spans="4:22" ht="15">
      <c r="D42" s="29"/>
      <c r="E42" s="30"/>
      <c r="F42" s="30"/>
      <c r="G42" s="28"/>
      <c r="H42" s="28"/>
      <c r="M42" s="35"/>
      <c r="N42" s="36"/>
      <c r="O42" s="36"/>
      <c r="P42" s="37"/>
      <c r="Q42" s="38"/>
      <c r="R42" s="38"/>
      <c r="V42" s="32" t="s">
        <v>52</v>
      </c>
    </row>
    <row r="43" spans="4:18" ht="14.25">
      <c r="D43" s="28"/>
      <c r="E43" s="28"/>
      <c r="F43" s="28"/>
      <c r="G43" s="28"/>
      <c r="H43" s="28"/>
      <c r="M43" s="35"/>
      <c r="N43" s="36"/>
      <c r="O43" s="36"/>
      <c r="P43" s="37"/>
      <c r="Q43" s="38"/>
      <c r="R43" s="38"/>
    </row>
    <row r="44" spans="3:18" ht="14.25">
      <c r="C44" s="27"/>
      <c r="D44" s="27"/>
      <c r="E44" s="27"/>
      <c r="M44" s="38"/>
      <c r="N44" s="38"/>
      <c r="O44" s="38"/>
      <c r="P44" s="28"/>
      <c r="Q44" s="28"/>
      <c r="R44" s="28"/>
    </row>
    <row r="45" spans="3:18" ht="14.25">
      <c r="C45" s="30"/>
      <c r="D45" s="30"/>
      <c r="E45" s="30"/>
      <c r="M45" s="38"/>
      <c r="N45" s="38"/>
      <c r="O45" s="38"/>
      <c r="P45" s="28"/>
      <c r="Q45" s="28"/>
      <c r="R45" s="28"/>
    </row>
    <row r="46" spans="3:18" ht="14.25">
      <c r="C46" s="30"/>
      <c r="D46" s="30"/>
      <c r="E46" s="30"/>
      <c r="M46" s="38"/>
      <c r="N46" s="38"/>
      <c r="O46" s="38"/>
      <c r="P46" s="28"/>
      <c r="Q46" s="28"/>
      <c r="R46" s="28"/>
    </row>
    <row r="47" spans="3:18" ht="14.25">
      <c r="C47" s="30"/>
      <c r="D47" s="30"/>
      <c r="E47" s="30"/>
      <c r="M47" s="38"/>
      <c r="N47" s="38"/>
      <c r="O47" s="38"/>
      <c r="P47" s="28"/>
      <c r="Q47" s="28"/>
      <c r="R47" s="28"/>
    </row>
    <row r="48" spans="3:18" ht="14.25">
      <c r="C48" s="30"/>
      <c r="D48" s="30"/>
      <c r="E48" s="30"/>
      <c r="M48" s="38"/>
      <c r="N48" s="38"/>
      <c r="O48" s="38"/>
      <c r="P48" s="28"/>
      <c r="Q48" s="28"/>
      <c r="R48" s="28"/>
    </row>
    <row r="49" spans="3:18" ht="14.25">
      <c r="C49" s="30"/>
      <c r="D49" s="30"/>
      <c r="E49" s="30"/>
      <c r="M49" s="38"/>
      <c r="N49" s="38"/>
      <c r="O49" s="38"/>
      <c r="P49" s="28"/>
      <c r="Q49" s="28"/>
      <c r="R49" s="28"/>
    </row>
    <row r="50" spans="3:18" ht="14.25">
      <c r="C50" s="30"/>
      <c r="D50" s="30"/>
      <c r="E50" s="30"/>
      <c r="M50" s="38"/>
      <c r="N50" s="38"/>
      <c r="O50" s="38"/>
      <c r="P50" s="28"/>
      <c r="Q50" s="28"/>
      <c r="R50" s="28"/>
    </row>
    <row r="51" spans="3:18" ht="14.25">
      <c r="C51" s="30"/>
      <c r="D51" s="30"/>
      <c r="E51" s="30"/>
      <c r="M51" s="38"/>
      <c r="N51" s="38"/>
      <c r="O51" s="38"/>
      <c r="P51" s="28"/>
      <c r="Q51" s="28"/>
      <c r="R51" s="28"/>
    </row>
    <row r="52" spans="3:18" ht="14.25">
      <c r="C52" s="30"/>
      <c r="D52" s="30"/>
      <c r="E52" s="30"/>
      <c r="M52" s="38"/>
      <c r="N52" s="38"/>
      <c r="O52" s="38"/>
      <c r="P52" s="28"/>
      <c r="Q52" s="28"/>
      <c r="R52" s="28"/>
    </row>
    <row r="53" spans="3:18" ht="14.25">
      <c r="C53" s="30"/>
      <c r="D53" s="30"/>
      <c r="E53" s="30"/>
      <c r="M53" s="38"/>
      <c r="N53" s="38"/>
      <c r="O53" s="38"/>
      <c r="P53" s="28"/>
      <c r="Q53" s="28"/>
      <c r="R53" s="28"/>
    </row>
    <row r="54" spans="3:18" ht="14.25">
      <c r="C54" s="30"/>
      <c r="D54" s="30"/>
      <c r="E54" s="30"/>
      <c r="M54" s="38"/>
      <c r="N54" s="38"/>
      <c r="O54" s="38"/>
      <c r="P54" s="28"/>
      <c r="Q54" s="28"/>
      <c r="R54" s="28"/>
    </row>
    <row r="55" spans="3:18" ht="14.25">
      <c r="C55" s="30"/>
      <c r="D55" s="30"/>
      <c r="E55" s="30"/>
      <c r="M55" s="38"/>
      <c r="N55" s="38"/>
      <c r="O55" s="38"/>
      <c r="P55" s="28"/>
      <c r="Q55" s="28"/>
      <c r="R55" s="28"/>
    </row>
    <row r="56" spans="3:18" ht="14.25">
      <c r="C56" s="30"/>
      <c r="D56" s="30"/>
      <c r="E56" s="30"/>
      <c r="M56" s="38"/>
      <c r="N56" s="38"/>
      <c r="O56" s="38"/>
      <c r="P56" s="28"/>
      <c r="Q56" s="28"/>
      <c r="R56" s="28"/>
    </row>
    <row r="57" spans="3:18" ht="12.75">
      <c r="C57" s="30"/>
      <c r="D57" s="30"/>
      <c r="E57" s="30"/>
      <c r="M57" s="28"/>
      <c r="N57" s="28"/>
      <c r="O57" s="28"/>
      <c r="P57" s="28"/>
      <c r="Q57" s="28"/>
      <c r="R57" s="28"/>
    </row>
    <row r="58" spans="3:18" ht="12.75">
      <c r="C58" s="30"/>
      <c r="D58" s="30"/>
      <c r="E58" s="30"/>
      <c r="M58" s="28"/>
      <c r="N58" s="28"/>
      <c r="O58" s="28"/>
      <c r="P58" s="28"/>
      <c r="Q58" s="28"/>
      <c r="R58" s="28"/>
    </row>
    <row r="59" spans="3:18" ht="12.75">
      <c r="C59" s="30"/>
      <c r="D59" s="30"/>
      <c r="E59" s="30"/>
      <c r="M59" s="28"/>
      <c r="N59" s="28"/>
      <c r="O59" s="28"/>
      <c r="P59" s="28"/>
      <c r="Q59" s="28"/>
      <c r="R59" s="28"/>
    </row>
    <row r="60" spans="13:18" ht="12.75">
      <c r="M60" s="28"/>
      <c r="N60" s="28"/>
      <c r="O60" s="28"/>
      <c r="P60" s="28"/>
      <c r="Q60" s="28"/>
      <c r="R60" s="28"/>
    </row>
    <row r="61" spans="13:18" ht="12.75">
      <c r="M61" s="28"/>
      <c r="N61" s="28"/>
      <c r="O61" s="28"/>
      <c r="P61" s="28"/>
      <c r="Q61" s="28"/>
      <c r="R61" s="28"/>
    </row>
    <row r="62" spans="13:18" ht="14.25">
      <c r="M62" s="39"/>
      <c r="N62" s="39"/>
      <c r="O62" s="39"/>
      <c r="P62" s="28"/>
      <c r="Q62" s="39"/>
      <c r="R62" s="39"/>
    </row>
    <row r="63" spans="13:18" ht="14.25">
      <c r="M63" s="40"/>
      <c r="N63" s="40"/>
      <c r="O63" s="40"/>
      <c r="P63" s="28"/>
      <c r="Q63" s="40"/>
      <c r="R63" s="40"/>
    </row>
    <row r="64" spans="13:18" ht="14.25">
      <c r="M64" s="40"/>
      <c r="N64" s="40"/>
      <c r="O64" s="40"/>
      <c r="P64" s="28"/>
      <c r="Q64" s="40"/>
      <c r="R64" s="40"/>
    </row>
    <row r="65" spans="13:18" ht="14.25">
      <c r="M65" s="40"/>
      <c r="N65" s="40"/>
      <c r="O65" s="40"/>
      <c r="P65" s="28"/>
      <c r="Q65" s="40"/>
      <c r="R65" s="40"/>
    </row>
    <row r="66" spans="13:18" ht="14.25">
      <c r="M66" s="40"/>
      <c r="N66" s="40"/>
      <c r="O66" s="40"/>
      <c r="P66" s="28"/>
      <c r="Q66" s="40"/>
      <c r="R66" s="40"/>
    </row>
    <row r="67" spans="13:18" ht="14.25">
      <c r="M67" s="40"/>
      <c r="N67" s="40"/>
      <c r="O67" s="40"/>
      <c r="P67" s="28"/>
      <c r="Q67" s="40"/>
      <c r="R67" s="40"/>
    </row>
    <row r="68" spans="13:18" ht="14.25">
      <c r="M68" s="40"/>
      <c r="N68" s="40"/>
      <c r="O68" s="40"/>
      <c r="P68" s="28"/>
      <c r="Q68" s="40"/>
      <c r="R68" s="40"/>
    </row>
    <row r="69" spans="13:18" ht="14.25">
      <c r="M69" s="40"/>
      <c r="N69" s="40"/>
      <c r="O69" s="40"/>
      <c r="P69" s="28"/>
      <c r="Q69" s="40"/>
      <c r="R69" s="40"/>
    </row>
    <row r="70" spans="13:18" ht="14.25">
      <c r="M70" s="40"/>
      <c r="N70" s="40"/>
      <c r="O70" s="40"/>
      <c r="P70" s="28"/>
      <c r="Q70" s="40"/>
      <c r="R70" s="40"/>
    </row>
    <row r="71" spans="13:18" ht="14.25">
      <c r="M71" s="40"/>
      <c r="N71" s="40"/>
      <c r="O71" s="40"/>
      <c r="P71" s="28"/>
      <c r="Q71" s="40"/>
      <c r="R71" s="40"/>
    </row>
    <row r="72" spans="13:18" ht="14.25">
      <c r="M72" s="40"/>
      <c r="N72" s="40"/>
      <c r="O72" s="40"/>
      <c r="P72" s="28"/>
      <c r="Q72" s="40"/>
      <c r="R72" s="40"/>
    </row>
    <row r="73" spans="13:18" ht="14.25">
      <c r="M73" s="40"/>
      <c r="N73" s="40"/>
      <c r="O73" s="40"/>
      <c r="P73" s="28"/>
      <c r="Q73" s="40"/>
      <c r="R73" s="40"/>
    </row>
    <row r="74" spans="13:18" ht="14.25">
      <c r="M74" s="40"/>
      <c r="N74" s="40"/>
      <c r="O74" s="40"/>
      <c r="P74" s="28"/>
      <c r="Q74" s="40"/>
      <c r="R74" s="40"/>
    </row>
    <row r="75" spans="13:18" ht="14.25">
      <c r="M75" s="40"/>
      <c r="N75" s="40"/>
      <c r="O75" s="40"/>
      <c r="P75" s="28"/>
      <c r="Q75" s="40"/>
      <c r="R75" s="40"/>
    </row>
    <row r="76" spans="13:18" ht="14.25">
      <c r="M76" s="40"/>
      <c r="N76" s="40"/>
      <c r="O76" s="40"/>
      <c r="P76" s="28"/>
      <c r="Q76" s="40"/>
      <c r="R76" s="40"/>
    </row>
    <row r="77" spans="13:18" ht="14.25">
      <c r="M77" s="40"/>
      <c r="N77" s="40"/>
      <c r="O77" s="40"/>
      <c r="P77" s="28"/>
      <c r="Q77" s="40"/>
      <c r="R77" s="40"/>
    </row>
    <row r="78" spans="13:18" ht="12.75">
      <c r="M78" s="28"/>
      <c r="N78" s="28"/>
      <c r="O78" s="28"/>
      <c r="P78" s="28"/>
      <c r="Q78" s="28"/>
      <c r="R78" s="28"/>
    </row>
  </sheetData>
  <sheetProtection/>
  <mergeCells count="7">
    <mergeCell ref="W5:AB5"/>
    <mergeCell ref="M7:O7"/>
    <mergeCell ref="B5:B7"/>
    <mergeCell ref="C5:H5"/>
    <mergeCell ref="L5:L7"/>
    <mergeCell ref="M5:R5"/>
    <mergeCell ref="V5:V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&amp;C&amp;"Arial Unicode MS,標準"V-4-2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C61"/>
  <sheetViews>
    <sheetView showGridLines="0" zoomScalePageLayoutView="0" workbookViewId="0" topLeftCell="U1">
      <selection activeCell="U1" sqref="U1"/>
    </sheetView>
  </sheetViews>
  <sheetFormatPr defaultColWidth="9.140625" defaultRowHeight="15"/>
  <cols>
    <col min="1" max="1" width="1.421875" style="2" customWidth="1"/>
    <col min="2" max="2" width="16.140625" style="2" customWidth="1"/>
    <col min="3" max="3" width="14.7109375" style="2" customWidth="1"/>
    <col min="4" max="4" width="14.421875" style="2" customWidth="1"/>
    <col min="5" max="5" width="15.00390625" style="2" customWidth="1"/>
    <col min="6" max="8" width="9.421875" style="2" customWidth="1"/>
    <col min="9" max="9" width="2.421875" style="2" customWidth="1"/>
    <col min="10" max="10" width="11.28125" style="2" bestFit="1" customWidth="1"/>
    <col min="11" max="11" width="1.421875" style="2" customWidth="1"/>
    <col min="12" max="12" width="16.140625" style="2" customWidth="1"/>
    <col min="13" max="18" width="9.421875" style="2" customWidth="1"/>
    <col min="19" max="19" width="2.421875" style="2" customWidth="1"/>
    <col min="20" max="20" width="8.8515625" style="2" customWidth="1"/>
    <col min="21" max="21" width="3.28125" style="2" customWidth="1"/>
    <col min="22" max="22" width="16.140625" style="2" customWidth="1"/>
    <col min="23" max="28" width="9.421875" style="2" customWidth="1"/>
    <col min="29" max="29" width="5.421875" style="2" customWidth="1"/>
    <col min="30" max="30" width="7.28125" style="2" customWidth="1"/>
    <col min="31" max="16384" width="9.00390625" style="2" customWidth="1"/>
  </cols>
  <sheetData>
    <row r="1" spans="1:29" ht="15" customHeight="1">
      <c r="A1" s="1"/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 s="1"/>
      <c r="O1" s="1"/>
      <c r="P1" s="1"/>
      <c r="Q1" s="1"/>
      <c r="R1" s="1"/>
      <c r="S1" s="1"/>
      <c r="U1" s="1"/>
      <c r="V1" s="1"/>
      <c r="W1" s="1"/>
      <c r="X1" s="1"/>
      <c r="Y1" s="1"/>
      <c r="Z1" s="1"/>
      <c r="AA1" s="1"/>
      <c r="AB1" s="1"/>
      <c r="AC1" s="1"/>
    </row>
    <row r="2" spans="1:29" ht="15" customHeight="1">
      <c r="A2" s="1"/>
      <c r="B2" s="3" t="s">
        <v>75</v>
      </c>
      <c r="C2" s="3"/>
      <c r="D2" s="3"/>
      <c r="E2" s="3"/>
      <c r="F2" s="3"/>
      <c r="G2" s="3"/>
      <c r="H2" s="3"/>
      <c r="I2" s="1"/>
      <c r="K2" s="1"/>
      <c r="L2" s="3" t="s">
        <v>76</v>
      </c>
      <c r="M2" s="3"/>
      <c r="N2" s="3"/>
      <c r="O2" s="3"/>
      <c r="P2" s="3"/>
      <c r="Q2" s="3"/>
      <c r="R2" s="3"/>
      <c r="S2" s="1"/>
      <c r="U2" s="1"/>
      <c r="V2" s="3" t="s">
        <v>77</v>
      </c>
      <c r="W2" s="3"/>
      <c r="X2" s="3"/>
      <c r="Y2" s="3"/>
      <c r="Z2" s="3"/>
      <c r="AA2" s="3"/>
      <c r="AB2" s="3"/>
      <c r="AC2" s="1"/>
    </row>
    <row r="3" spans="1:29" ht="15" customHeight="1">
      <c r="A3" s="1"/>
      <c r="B3" s="3" t="s">
        <v>56</v>
      </c>
      <c r="C3" s="3"/>
      <c r="D3" s="3"/>
      <c r="E3" s="3"/>
      <c r="F3" s="3"/>
      <c r="G3" s="3"/>
      <c r="H3" s="3"/>
      <c r="I3" s="1"/>
      <c r="K3" s="1"/>
      <c r="L3" s="3" t="s">
        <v>78</v>
      </c>
      <c r="M3" s="3"/>
      <c r="N3" s="3"/>
      <c r="O3" s="3"/>
      <c r="P3" s="3"/>
      <c r="Q3" s="3"/>
      <c r="R3" s="3"/>
      <c r="S3" s="1"/>
      <c r="U3" s="1"/>
      <c r="V3" s="3" t="s">
        <v>79</v>
      </c>
      <c r="W3" s="3"/>
      <c r="X3" s="3"/>
      <c r="Y3" s="3"/>
      <c r="Z3" s="3"/>
      <c r="AA3" s="3"/>
      <c r="AB3" s="3"/>
      <c r="AC3" s="1"/>
    </row>
    <row r="4" spans="1:29" ht="15" customHeight="1">
      <c r="A4" s="1"/>
      <c r="B4" s="3"/>
      <c r="C4" s="3"/>
      <c r="D4" s="3"/>
      <c r="E4" s="3"/>
      <c r="F4" s="3"/>
      <c r="G4" s="3"/>
      <c r="H4" s="3"/>
      <c r="I4" s="1"/>
      <c r="K4" s="1"/>
      <c r="L4" s="3"/>
      <c r="M4" s="3"/>
      <c r="N4" s="3"/>
      <c r="O4" s="3"/>
      <c r="P4" s="3"/>
      <c r="Q4" s="3"/>
      <c r="R4" s="3"/>
      <c r="S4" s="1"/>
      <c r="U4" s="1"/>
      <c r="V4" s="3"/>
      <c r="W4" s="3"/>
      <c r="X4" s="3"/>
      <c r="Y4" s="3"/>
      <c r="Z4" s="3"/>
      <c r="AA4" s="3"/>
      <c r="AB4" s="3"/>
      <c r="AC4" s="1"/>
    </row>
    <row r="5" spans="1:29" ht="15" customHeight="1">
      <c r="A5" s="1"/>
      <c r="B5" s="57" t="s">
        <v>63</v>
      </c>
      <c r="C5" s="60" t="s">
        <v>72</v>
      </c>
      <c r="D5" s="61"/>
      <c r="E5" s="61"/>
      <c r="F5" s="61"/>
      <c r="G5" s="61"/>
      <c r="H5" s="62"/>
      <c r="I5" s="1"/>
      <c r="K5" s="1"/>
      <c r="L5" s="57" t="s">
        <v>63</v>
      </c>
      <c r="M5" s="60" t="s">
        <v>72</v>
      </c>
      <c r="N5" s="61"/>
      <c r="O5" s="61"/>
      <c r="P5" s="61"/>
      <c r="Q5" s="61"/>
      <c r="R5" s="62"/>
      <c r="S5" s="1"/>
      <c r="U5" s="1"/>
      <c r="V5" s="57" t="s">
        <v>63</v>
      </c>
      <c r="W5" s="60" t="s">
        <v>72</v>
      </c>
      <c r="X5" s="61"/>
      <c r="Y5" s="61"/>
      <c r="Z5" s="61"/>
      <c r="AA5" s="61"/>
      <c r="AB5" s="62"/>
      <c r="AC5" s="1"/>
    </row>
    <row r="6" spans="1:29" ht="29.25" customHeight="1">
      <c r="A6" s="1"/>
      <c r="B6" s="58"/>
      <c r="C6" s="4" t="s">
        <v>2</v>
      </c>
      <c r="D6" s="5" t="s">
        <v>3</v>
      </c>
      <c r="E6" s="6" t="s">
        <v>4</v>
      </c>
      <c r="F6" s="7" t="s">
        <v>2</v>
      </c>
      <c r="G6" s="5" t="s">
        <v>3</v>
      </c>
      <c r="H6" s="6" t="s">
        <v>4</v>
      </c>
      <c r="I6" s="1"/>
      <c r="K6" s="1"/>
      <c r="L6" s="58"/>
      <c r="M6" s="4" t="s">
        <v>2</v>
      </c>
      <c r="N6" s="5" t="s">
        <v>3</v>
      </c>
      <c r="O6" s="6" t="s">
        <v>4</v>
      </c>
      <c r="P6" s="7" t="s">
        <v>2</v>
      </c>
      <c r="Q6" s="5" t="s">
        <v>3</v>
      </c>
      <c r="R6" s="6" t="s">
        <v>4</v>
      </c>
      <c r="S6" s="1"/>
      <c r="U6" s="1"/>
      <c r="V6" s="58"/>
      <c r="W6" s="4" t="s">
        <v>2</v>
      </c>
      <c r="X6" s="5" t="s">
        <v>3</v>
      </c>
      <c r="Y6" s="6" t="s">
        <v>4</v>
      </c>
      <c r="Z6" s="7" t="s">
        <v>2</v>
      </c>
      <c r="AA6" s="5" t="s">
        <v>3</v>
      </c>
      <c r="AB6" s="6" t="s">
        <v>4</v>
      </c>
      <c r="AC6" s="1"/>
    </row>
    <row r="7" spans="1:29" ht="15" customHeight="1">
      <c r="A7" s="1"/>
      <c r="B7" s="59"/>
      <c r="C7" s="55"/>
      <c r="D7" s="55" t="s">
        <v>5</v>
      </c>
      <c r="E7" s="56"/>
      <c r="F7" s="54"/>
      <c r="G7" s="55" t="s">
        <v>6</v>
      </c>
      <c r="H7" s="56"/>
      <c r="I7" s="1"/>
      <c r="K7" s="1"/>
      <c r="L7" s="59"/>
      <c r="M7" s="41"/>
      <c r="N7" s="42" t="s">
        <v>80</v>
      </c>
      <c r="O7" s="43"/>
      <c r="P7" s="54"/>
      <c r="Q7" s="55" t="s">
        <v>6</v>
      </c>
      <c r="R7" s="56"/>
      <c r="S7" s="1"/>
      <c r="U7" s="1"/>
      <c r="V7" s="59"/>
      <c r="W7" s="55"/>
      <c r="X7" s="55" t="s">
        <v>57</v>
      </c>
      <c r="Y7" s="56"/>
      <c r="Z7" s="54"/>
      <c r="AA7" s="55" t="s">
        <v>46</v>
      </c>
      <c r="AB7" s="56"/>
      <c r="AC7" s="1"/>
    </row>
    <row r="8" spans="1:29" ht="6.75" customHeight="1">
      <c r="A8" s="1"/>
      <c r="B8" s="8"/>
      <c r="C8" s="49"/>
      <c r="D8" s="50"/>
      <c r="E8" s="50"/>
      <c r="F8" s="26"/>
      <c r="G8" s="26"/>
      <c r="H8" s="53"/>
      <c r="I8" s="1"/>
      <c r="K8" s="1"/>
      <c r="L8" s="8"/>
      <c r="M8" s="49"/>
      <c r="N8" s="50"/>
      <c r="O8" s="50"/>
      <c r="P8" s="26"/>
      <c r="Q8" s="26"/>
      <c r="R8" s="53"/>
      <c r="S8" s="1"/>
      <c r="U8" s="1"/>
      <c r="V8" s="8"/>
      <c r="W8" s="25"/>
      <c r="X8" s="25"/>
      <c r="Y8" s="25"/>
      <c r="Z8" s="51"/>
      <c r="AA8" s="51"/>
      <c r="AB8" s="52"/>
      <c r="AC8" s="1"/>
    </row>
    <row r="9" spans="1:29" ht="15.75">
      <c r="A9" s="1"/>
      <c r="B9" s="8" t="s">
        <v>58</v>
      </c>
      <c r="C9" s="9">
        <f>SUM(D9:E9)</f>
        <v>18835562062.172173</v>
      </c>
      <c r="D9" s="10">
        <f>SUM(D11:D25)</f>
        <v>13843090309.840736</v>
      </c>
      <c r="E9" s="10">
        <f>SUM(E11:E25)</f>
        <v>4992471752.331434</v>
      </c>
      <c r="F9" s="13">
        <f>C9/$C$9*100</f>
        <v>100</v>
      </c>
      <c r="G9" s="13">
        <f>D9/$C$9*100</f>
        <v>73.49443708739696</v>
      </c>
      <c r="H9" s="14">
        <f>E9/$C$9*100</f>
        <v>26.505562912603033</v>
      </c>
      <c r="I9" s="1"/>
      <c r="J9" s="44"/>
      <c r="K9" s="1"/>
      <c r="L9" s="8" t="s">
        <v>9</v>
      </c>
      <c r="M9" s="9">
        <f>SUM(N9:O9)</f>
        <v>1755202.73996741</v>
      </c>
      <c r="N9" s="10">
        <f>SUM(N11:N25)</f>
        <v>978556.3578444101</v>
      </c>
      <c r="O9" s="10">
        <f>SUM(O11:O25)</f>
        <v>776646.382123</v>
      </c>
      <c r="P9" s="13">
        <f>M9/$M$9*100</f>
        <v>100</v>
      </c>
      <c r="Q9" s="13">
        <f>N9/$M$9*100</f>
        <v>55.75175651005305</v>
      </c>
      <c r="R9" s="14">
        <f>O9/$M$9*100</f>
        <v>44.24824348994695</v>
      </c>
      <c r="S9" s="1"/>
      <c r="U9" s="1"/>
      <c r="V9" s="8" t="s">
        <v>9</v>
      </c>
      <c r="W9" s="10">
        <f>C9/M9</f>
        <v>10731.274304256103</v>
      </c>
      <c r="X9" s="10">
        <f>D9/N9</f>
        <v>14146.441539999456</v>
      </c>
      <c r="Y9" s="10">
        <f>E9/O9</f>
        <v>6428.243106836182</v>
      </c>
      <c r="Z9" s="13">
        <f>W9/$W$9</f>
        <v>1</v>
      </c>
      <c r="AA9" s="13">
        <f>X9/$W$9</f>
        <v>1.318244333237188</v>
      </c>
      <c r="AB9" s="14">
        <f>Y9/$W$9</f>
        <v>0.5990195502025973</v>
      </c>
      <c r="AC9" s="1"/>
    </row>
    <row r="10" spans="1:29" ht="6.75" customHeight="1">
      <c r="A10" s="1"/>
      <c r="B10" s="8"/>
      <c r="C10" s="9"/>
      <c r="D10" s="10"/>
      <c r="E10" s="10"/>
      <c r="F10" s="13"/>
      <c r="G10" s="13"/>
      <c r="H10" s="14"/>
      <c r="I10" s="1"/>
      <c r="K10" s="1"/>
      <c r="L10" s="8"/>
      <c r="M10" s="9"/>
      <c r="N10" s="10"/>
      <c r="O10" s="10"/>
      <c r="P10" s="13"/>
      <c r="Q10" s="13"/>
      <c r="R10" s="14"/>
      <c r="S10" s="1"/>
      <c r="U10" s="1"/>
      <c r="V10" s="8"/>
      <c r="W10" s="10"/>
      <c r="X10" s="10"/>
      <c r="Y10" s="10"/>
      <c r="Z10" s="13"/>
      <c r="AA10" s="13"/>
      <c r="AB10" s="14"/>
      <c r="AC10" s="1"/>
    </row>
    <row r="11" spans="1:29" ht="15">
      <c r="A11" s="1"/>
      <c r="B11" s="8" t="s">
        <v>10</v>
      </c>
      <c r="C11" s="9">
        <f aca="true" t="shared" si="0" ref="C11:C25">SUM(D11:E11)</f>
        <v>1349393407.85525</v>
      </c>
      <c r="D11" s="10">
        <v>251972981.14042</v>
      </c>
      <c r="E11" s="10">
        <v>1097420426.71483</v>
      </c>
      <c r="F11" s="13">
        <f aca="true" t="shared" si="1" ref="F11:H25">C11/$C$9*100</f>
        <v>7.164072956257902</v>
      </c>
      <c r="G11" s="13">
        <f t="shared" si="1"/>
        <v>1.337751325438078</v>
      </c>
      <c r="H11" s="14">
        <f t="shared" si="1"/>
        <v>5.826321630819824</v>
      </c>
      <c r="I11" s="1"/>
      <c r="K11" s="1"/>
      <c r="L11" s="8" t="s">
        <v>10</v>
      </c>
      <c r="M11" s="9">
        <f>SUM(N11:O11)</f>
        <v>168699.4678015</v>
      </c>
      <c r="N11" s="10">
        <v>51671.90357909</v>
      </c>
      <c r="O11" s="10">
        <v>117027.56422241</v>
      </c>
      <c r="P11" s="13">
        <f>M11/$M$9*100</f>
        <v>9.611394966522917</v>
      </c>
      <c r="Q11" s="13">
        <f aca="true" t="shared" si="2" ref="Q11:R25">N11/$M$9*100</f>
        <v>2.943927923679599</v>
      </c>
      <c r="R11" s="14">
        <f t="shared" si="2"/>
        <v>6.667467042843319</v>
      </c>
      <c r="S11" s="1"/>
      <c r="U11" s="1"/>
      <c r="V11" s="8" t="s">
        <v>10</v>
      </c>
      <c r="W11" s="10">
        <f aca="true" t="shared" si="3" ref="W11:Y25">C11/M11</f>
        <v>7998.800621250399</v>
      </c>
      <c r="X11" s="10">
        <f>D11/N11</f>
        <v>4876.402139022135</v>
      </c>
      <c r="Y11" s="10">
        <f aca="true" t="shared" si="4" ref="Y11:Y25">E11/O11</f>
        <v>9377.452517333359</v>
      </c>
      <c r="Z11" s="13">
        <f aca="true" t="shared" si="5" ref="Z11:AB24">W11/$W$9</f>
        <v>0.7453728601530589</v>
      </c>
      <c r="AA11" s="13">
        <f t="shared" si="5"/>
        <v>0.4544103524674714</v>
      </c>
      <c r="AB11" s="14">
        <f t="shared" si="5"/>
        <v>0.8738433341149607</v>
      </c>
      <c r="AC11" s="1"/>
    </row>
    <row r="12" spans="1:29" ht="15">
      <c r="A12" s="1"/>
      <c r="B12" s="8">
        <v>2</v>
      </c>
      <c r="C12" s="9">
        <f t="shared" si="0"/>
        <v>2110483254.941976</v>
      </c>
      <c r="D12" s="10">
        <v>748263246.248086</v>
      </c>
      <c r="E12" s="10">
        <v>1362220008.69389</v>
      </c>
      <c r="F12" s="13">
        <f t="shared" si="1"/>
        <v>11.204779809467437</v>
      </c>
      <c r="G12" s="13">
        <f t="shared" si="1"/>
        <v>3.972609066712364</v>
      </c>
      <c r="H12" s="14">
        <f t="shared" si="1"/>
        <v>7.232170742755074</v>
      </c>
      <c r="I12" s="1"/>
      <c r="K12" s="1"/>
      <c r="L12" s="8">
        <v>2</v>
      </c>
      <c r="M12" s="9">
        <f>SUM(N12:O12)</f>
        <v>418090.43522498</v>
      </c>
      <c r="N12" s="10">
        <v>161574.10536414</v>
      </c>
      <c r="O12" s="10">
        <v>256516.32986084</v>
      </c>
      <c r="P12" s="13">
        <f aca="true" t="shared" si="6" ref="P12:P24">M12/$M$9*100</f>
        <v>23.82006509588419</v>
      </c>
      <c r="Q12" s="13">
        <f t="shared" si="2"/>
        <v>9.205438305499685</v>
      </c>
      <c r="R12" s="14">
        <f t="shared" si="2"/>
        <v>14.614626790384506</v>
      </c>
      <c r="S12" s="1"/>
      <c r="U12" s="1"/>
      <c r="V12" s="8">
        <v>2</v>
      </c>
      <c r="W12" s="10">
        <f>C12/M12</f>
        <v>5047.910875565228</v>
      </c>
      <c r="X12" s="10">
        <f t="shared" si="3"/>
        <v>4631.083950994022</v>
      </c>
      <c r="Y12" s="10">
        <f t="shared" si="4"/>
        <v>5310.4611680390635</v>
      </c>
      <c r="Z12" s="13">
        <f t="shared" si="5"/>
        <v>0.4703924932347679</v>
      </c>
      <c r="AA12" s="13">
        <f t="shared" si="5"/>
        <v>0.43155023529286735</v>
      </c>
      <c r="AB12" s="14">
        <f t="shared" si="5"/>
        <v>0.49485839402436066</v>
      </c>
      <c r="AC12" s="1"/>
    </row>
    <row r="13" spans="1:29" ht="15">
      <c r="A13" s="1"/>
      <c r="B13" s="8">
        <v>3</v>
      </c>
      <c r="C13" s="9">
        <f t="shared" si="0"/>
        <v>949034624.089716</v>
      </c>
      <c r="D13" s="10">
        <v>390107362.035857</v>
      </c>
      <c r="E13" s="10">
        <v>558927262.053859</v>
      </c>
      <c r="F13" s="13">
        <f t="shared" si="1"/>
        <v>5.0385256407913666</v>
      </c>
      <c r="G13" s="13">
        <f t="shared" si="1"/>
        <v>2.0711214284351898</v>
      </c>
      <c r="H13" s="14">
        <f t="shared" si="1"/>
        <v>2.967404212356177</v>
      </c>
      <c r="I13" s="1"/>
      <c r="K13" s="1"/>
      <c r="L13" s="8">
        <v>3</v>
      </c>
      <c r="M13" s="9">
        <f>SUM(N13:O13)</f>
        <v>192079.41820263</v>
      </c>
      <c r="N13" s="10">
        <v>77768.43444165</v>
      </c>
      <c r="O13" s="10">
        <v>114310.98376098</v>
      </c>
      <c r="P13" s="13">
        <f t="shared" si="6"/>
        <v>10.943431993855961</v>
      </c>
      <c r="Q13" s="13">
        <f t="shared" si="2"/>
        <v>4.430737980906637</v>
      </c>
      <c r="R13" s="14">
        <f t="shared" si="2"/>
        <v>6.512694012949324</v>
      </c>
      <c r="S13" s="1"/>
      <c r="U13" s="1"/>
      <c r="V13" s="8">
        <v>3</v>
      </c>
      <c r="W13" s="10">
        <f t="shared" si="3"/>
        <v>4940.844953458535</v>
      </c>
      <c r="X13" s="10">
        <f t="shared" si="3"/>
        <v>5016.268680688902</v>
      </c>
      <c r="Y13" s="10">
        <f t="shared" si="4"/>
        <v>4889.5324286820505</v>
      </c>
      <c r="Z13" s="13">
        <f>W13/$W$9</f>
        <v>0.4604154933863688</v>
      </c>
      <c r="AA13" s="13">
        <f t="shared" si="5"/>
        <v>0.4674438970122507</v>
      </c>
      <c r="AB13" s="14">
        <f t="shared" si="5"/>
        <v>0.45563390610030585</v>
      </c>
      <c r="AC13" s="1"/>
    </row>
    <row r="14" spans="1:29" ht="15">
      <c r="A14" s="1"/>
      <c r="B14" s="8">
        <v>4</v>
      </c>
      <c r="C14" s="9">
        <f t="shared" si="0"/>
        <v>565709633.254482</v>
      </c>
      <c r="D14" s="10">
        <v>303029724.073055</v>
      </c>
      <c r="E14" s="10">
        <v>262679909.181427</v>
      </c>
      <c r="F14" s="13">
        <f t="shared" si="1"/>
        <v>3.003412541591248</v>
      </c>
      <c r="G14" s="13">
        <f t="shared" si="1"/>
        <v>1.6088169977238724</v>
      </c>
      <c r="H14" s="14">
        <f t="shared" si="1"/>
        <v>1.3945955438673752</v>
      </c>
      <c r="I14" s="1"/>
      <c r="K14" s="1"/>
      <c r="L14" s="8">
        <v>4</v>
      </c>
      <c r="M14" s="9">
        <f aca="true" t="shared" si="7" ref="M14:M25">SUM(N14:O14)</f>
        <v>102055.73544076</v>
      </c>
      <c r="N14" s="10">
        <v>46836.64702772</v>
      </c>
      <c r="O14" s="10">
        <v>55219.08841304</v>
      </c>
      <c r="P14" s="13">
        <f t="shared" si="6"/>
        <v>5.814469925146935</v>
      </c>
      <c r="Q14" s="13">
        <f>N14/$M$9*100</f>
        <v>2.668446553848796</v>
      </c>
      <c r="R14" s="14">
        <f t="shared" si="2"/>
        <v>3.146023371298138</v>
      </c>
      <c r="S14" s="1"/>
      <c r="U14" s="1"/>
      <c r="V14" s="8">
        <v>4</v>
      </c>
      <c r="W14" s="10">
        <f>C14/M14</f>
        <v>5543.143957674558</v>
      </c>
      <c r="X14" s="10">
        <f t="shared" si="3"/>
        <v>6469.927787394957</v>
      </c>
      <c r="Y14" s="10">
        <f t="shared" si="4"/>
        <v>4757.048997559965</v>
      </c>
      <c r="Z14" s="13">
        <f t="shared" si="5"/>
        <v>0.5165410742949796</v>
      </c>
      <c r="AA14" s="13">
        <f t="shared" si="5"/>
        <v>0.6029039612591894</v>
      </c>
      <c r="AB14" s="14">
        <f t="shared" si="5"/>
        <v>0.44328836097995217</v>
      </c>
      <c r="AC14" s="1"/>
    </row>
    <row r="15" spans="1:29" ht="15">
      <c r="A15" s="1"/>
      <c r="B15" s="8" t="s">
        <v>11</v>
      </c>
      <c r="C15" s="9">
        <f t="shared" si="0"/>
        <v>197973210.06511</v>
      </c>
      <c r="D15" s="10">
        <v>123252918.537955</v>
      </c>
      <c r="E15" s="10">
        <v>74720291.527155</v>
      </c>
      <c r="F15" s="13">
        <f t="shared" si="1"/>
        <v>1.0510608040877287</v>
      </c>
      <c r="G15" s="13">
        <f t="shared" si="1"/>
        <v>0.6543628383964514</v>
      </c>
      <c r="H15" s="14">
        <f t="shared" si="1"/>
        <v>0.39669796569127724</v>
      </c>
      <c r="I15" s="1"/>
      <c r="K15" s="1"/>
      <c r="L15" s="8" t="s">
        <v>12</v>
      </c>
      <c r="M15" s="9">
        <f t="shared" si="7"/>
        <v>54495.72406635</v>
      </c>
      <c r="N15" s="10">
        <v>30390.2350197</v>
      </c>
      <c r="O15" s="10">
        <v>24105.48904665</v>
      </c>
      <c r="P15" s="13">
        <f t="shared" si="6"/>
        <v>3.104810790539323</v>
      </c>
      <c r="Q15" s="13">
        <f t="shared" si="2"/>
        <v>1.7314373050867204</v>
      </c>
      <c r="R15" s="14">
        <f t="shared" si="2"/>
        <v>1.3733734854526025</v>
      </c>
      <c r="S15" s="1"/>
      <c r="U15" s="1"/>
      <c r="V15" s="8" t="s">
        <v>12</v>
      </c>
      <c r="W15" s="10">
        <f t="shared" si="3"/>
        <v>3632.8209865433173</v>
      </c>
      <c r="X15" s="10">
        <f t="shared" si="3"/>
        <v>4055.675069905126</v>
      </c>
      <c r="Y15" s="10">
        <f t="shared" si="4"/>
        <v>3099.721037916012</v>
      </c>
      <c r="Z15" s="13">
        <f t="shared" si="5"/>
        <v>0.33852652383533927</v>
      </c>
      <c r="AA15" s="13">
        <f t="shared" si="5"/>
        <v>0.37793042605355964</v>
      </c>
      <c r="AB15" s="14">
        <f t="shared" si="5"/>
        <v>0.2888492969270797</v>
      </c>
      <c r="AC15" s="1"/>
    </row>
    <row r="16" spans="1:29" ht="15">
      <c r="A16" s="1"/>
      <c r="B16" s="8" t="s">
        <v>13</v>
      </c>
      <c r="C16" s="9">
        <f t="shared" si="0"/>
        <v>263148094.6215437</v>
      </c>
      <c r="D16" s="10">
        <v>164439858.826715</v>
      </c>
      <c r="E16" s="10">
        <v>98708235.7948287</v>
      </c>
      <c r="F16" s="13">
        <f t="shared" si="1"/>
        <v>1.3970811901070326</v>
      </c>
      <c r="G16" s="13">
        <f t="shared" si="1"/>
        <v>0.8730286799190493</v>
      </c>
      <c r="H16" s="14">
        <f t="shared" si="1"/>
        <v>0.524052510187983</v>
      </c>
      <c r="I16" s="1"/>
      <c r="K16" s="1"/>
      <c r="L16" s="8" t="s">
        <v>14</v>
      </c>
      <c r="M16" s="9">
        <f t="shared" si="7"/>
        <v>49444.32133722</v>
      </c>
      <c r="N16" s="10">
        <v>29371.19605782</v>
      </c>
      <c r="O16" s="10">
        <v>20073.1252794</v>
      </c>
      <c r="P16" s="13">
        <f t="shared" si="6"/>
        <v>2.8170148217828137</v>
      </c>
      <c r="Q16" s="13">
        <f t="shared" si="2"/>
        <v>1.6733791139344596</v>
      </c>
      <c r="R16" s="14">
        <f t="shared" si="2"/>
        <v>1.1436357078483543</v>
      </c>
      <c r="S16" s="1"/>
      <c r="U16" s="1"/>
      <c r="V16" s="8" t="s">
        <v>14</v>
      </c>
      <c r="W16" s="10">
        <f t="shared" si="3"/>
        <v>5322.109546753042</v>
      </c>
      <c r="X16" s="10">
        <f t="shared" si="3"/>
        <v>5598.677646732514</v>
      </c>
      <c r="Y16" s="10">
        <f t="shared" si="3"/>
        <v>4917.432358982375</v>
      </c>
      <c r="Z16" s="13">
        <f t="shared" si="5"/>
        <v>0.4959438549289765</v>
      </c>
      <c r="AA16" s="13">
        <f t="shared" si="5"/>
        <v>0.5217160132149485</v>
      </c>
      <c r="AB16" s="14">
        <f t="shared" si="5"/>
        <v>0.45823377723483266</v>
      </c>
      <c r="AC16" s="1"/>
    </row>
    <row r="17" spans="1:29" ht="15">
      <c r="A17" s="1"/>
      <c r="B17" s="8" t="s">
        <v>15</v>
      </c>
      <c r="C17" s="9">
        <f t="shared" si="0"/>
        <v>280718282.75688124</v>
      </c>
      <c r="D17" s="10">
        <v>241267490.655149</v>
      </c>
      <c r="E17" s="10">
        <v>39450792.1017322</v>
      </c>
      <c r="F17" s="13">
        <f t="shared" si="1"/>
        <v>1.490363185501394</v>
      </c>
      <c r="G17" s="13">
        <f t="shared" si="1"/>
        <v>1.2809147391449032</v>
      </c>
      <c r="H17" s="14">
        <f t="shared" si="1"/>
        <v>0.2094484463564907</v>
      </c>
      <c r="I17" s="1"/>
      <c r="K17" s="1"/>
      <c r="L17" s="8" t="s">
        <v>16</v>
      </c>
      <c r="M17" s="9">
        <f t="shared" si="7"/>
        <v>28627.322774959997</v>
      </c>
      <c r="N17" s="10">
        <v>19419.79418764</v>
      </c>
      <c r="O17" s="10">
        <v>9207.52858732</v>
      </c>
      <c r="P17" s="13">
        <f>M17/$M$9*100</f>
        <v>1.6309980678067733</v>
      </c>
      <c r="Q17" s="13">
        <f t="shared" si="2"/>
        <v>1.1064131650113866</v>
      </c>
      <c r="R17" s="14">
        <f t="shared" si="2"/>
        <v>0.5245849027953865</v>
      </c>
      <c r="S17" s="1"/>
      <c r="U17" s="1"/>
      <c r="V17" s="8" t="s">
        <v>16</v>
      </c>
      <c r="W17" s="10">
        <f t="shared" si="3"/>
        <v>9805.956531933276</v>
      </c>
      <c r="X17" s="10">
        <f t="shared" si="3"/>
        <v>12423.792359689738</v>
      </c>
      <c r="Y17" s="10">
        <f t="shared" si="3"/>
        <v>4284.623363109752</v>
      </c>
      <c r="Z17" s="13">
        <f t="shared" si="5"/>
        <v>0.9137737284419392</v>
      </c>
      <c r="AA17" s="13">
        <f t="shared" si="5"/>
        <v>1.157718273473111</v>
      </c>
      <c r="AB17" s="14">
        <f t="shared" si="5"/>
        <v>0.39926510511528335</v>
      </c>
      <c r="AC17" s="1"/>
    </row>
    <row r="18" spans="1:29" ht="15">
      <c r="A18" s="1"/>
      <c r="B18" s="8" t="s">
        <v>17</v>
      </c>
      <c r="C18" s="9">
        <f t="shared" si="0"/>
        <v>125457961.1460019</v>
      </c>
      <c r="D18" s="10">
        <v>73122099.0563065</v>
      </c>
      <c r="E18" s="10">
        <v>52335862.0896954</v>
      </c>
      <c r="F18" s="13">
        <f t="shared" si="1"/>
        <v>0.6660696438571461</v>
      </c>
      <c r="G18" s="13">
        <f t="shared" si="1"/>
        <v>0.3882129920782085</v>
      </c>
      <c r="H18" s="14">
        <f t="shared" si="1"/>
        <v>0.27785665177893754</v>
      </c>
      <c r="I18" s="1"/>
      <c r="K18" s="1"/>
      <c r="L18" s="8" t="s">
        <v>18</v>
      </c>
      <c r="M18" s="9">
        <f t="shared" si="7"/>
        <v>26263.725410799998</v>
      </c>
      <c r="N18" s="10">
        <v>13178.13319976</v>
      </c>
      <c r="O18" s="10">
        <v>13085.59221104</v>
      </c>
      <c r="P18" s="13">
        <f t="shared" si="6"/>
        <v>1.4963357116960547</v>
      </c>
      <c r="Q18" s="13">
        <f t="shared" si="2"/>
        <v>0.7508040467168303</v>
      </c>
      <c r="R18" s="14">
        <f t="shared" si="2"/>
        <v>0.7455316649792245</v>
      </c>
      <c r="S18" s="1"/>
      <c r="U18" s="1"/>
      <c r="V18" s="8" t="s">
        <v>18</v>
      </c>
      <c r="W18" s="10">
        <f t="shared" si="3"/>
        <v>4776.853214221159</v>
      </c>
      <c r="X18" s="10">
        <f t="shared" si="3"/>
        <v>5548.744875157143</v>
      </c>
      <c r="Y18" s="10">
        <f t="shared" si="3"/>
        <v>3999.502754299564</v>
      </c>
      <c r="Z18" s="13">
        <f t="shared" si="5"/>
        <v>0.44513382835872745</v>
      </c>
      <c r="AA18" s="13">
        <f>X18/$W$9</f>
        <v>0.5170629990285934</v>
      </c>
      <c r="AB18" s="14">
        <f t="shared" si="5"/>
        <v>0.37269597634954976</v>
      </c>
      <c r="AC18" s="1"/>
    </row>
    <row r="19" spans="1:29" ht="15">
      <c r="A19" s="1"/>
      <c r="B19" s="8" t="s">
        <v>19</v>
      </c>
      <c r="C19" s="9">
        <f t="shared" si="0"/>
        <v>32418162.03556335</v>
      </c>
      <c r="D19" s="10">
        <v>23992034.1255484</v>
      </c>
      <c r="E19" s="10">
        <v>8426127.91001495</v>
      </c>
      <c r="F19" s="13">
        <f t="shared" si="1"/>
        <v>0.17211146621777418</v>
      </c>
      <c r="G19" s="13">
        <f t="shared" si="1"/>
        <v>0.1273762579866521</v>
      </c>
      <c r="H19" s="14">
        <f t="shared" si="1"/>
        <v>0.04473520823112206</v>
      </c>
      <c r="I19" s="1"/>
      <c r="K19" s="1"/>
      <c r="L19" s="8" t="s">
        <v>20</v>
      </c>
      <c r="M19" s="9">
        <f t="shared" si="7"/>
        <v>16892.04991995</v>
      </c>
      <c r="N19" s="10">
        <v>12100.04029395</v>
      </c>
      <c r="O19" s="10">
        <v>4792.009626</v>
      </c>
      <c r="P19" s="13">
        <f t="shared" si="6"/>
        <v>0.9623987893423438</v>
      </c>
      <c r="Q19" s="13">
        <f t="shared" si="2"/>
        <v>0.6893813471470919</v>
      </c>
      <c r="R19" s="14">
        <f t="shared" si="2"/>
        <v>0.2730174421952518</v>
      </c>
      <c r="S19" s="1"/>
      <c r="U19" s="1"/>
      <c r="V19" s="8" t="s">
        <v>20</v>
      </c>
      <c r="W19" s="10">
        <f t="shared" si="3"/>
        <v>1919.1372384755127</v>
      </c>
      <c r="X19" s="10">
        <f t="shared" si="3"/>
        <v>1982.8061347485245</v>
      </c>
      <c r="Y19" s="10">
        <f t="shared" si="3"/>
        <v>1758.3704056639033</v>
      </c>
      <c r="Z19" s="13">
        <f t="shared" si="5"/>
        <v>0.17883591305781538</v>
      </c>
      <c r="AA19" s="13">
        <f t="shared" si="5"/>
        <v>0.1847689359652403</v>
      </c>
      <c r="AB19" s="14">
        <f t="shared" si="5"/>
        <v>0.16385476279984013</v>
      </c>
      <c r="AC19" s="1"/>
    </row>
    <row r="20" spans="1:29" ht="15">
      <c r="A20" s="1"/>
      <c r="B20" s="8" t="s">
        <v>21</v>
      </c>
      <c r="C20" s="9">
        <f t="shared" si="0"/>
        <v>1802881853.512539</v>
      </c>
      <c r="D20" s="10">
        <v>1594687380.94533</v>
      </c>
      <c r="E20" s="10">
        <v>208194472.567209</v>
      </c>
      <c r="F20" s="13">
        <f t="shared" si="1"/>
        <v>9.571691290982507</v>
      </c>
      <c r="G20" s="13">
        <f t="shared" si="1"/>
        <v>8.466364718406634</v>
      </c>
      <c r="H20" s="14">
        <f t="shared" si="1"/>
        <v>1.1053265725758725</v>
      </c>
      <c r="I20" s="1"/>
      <c r="K20" s="1"/>
      <c r="L20" s="8" t="s">
        <v>21</v>
      </c>
      <c r="M20" s="9">
        <f t="shared" si="7"/>
        <v>110135.61092608</v>
      </c>
      <c r="N20" s="10">
        <v>86386.52516985</v>
      </c>
      <c r="O20" s="10">
        <v>23749.08575623</v>
      </c>
      <c r="P20" s="13">
        <f t="shared" si="6"/>
        <v>6.274808511757733</v>
      </c>
      <c r="Q20" s="13">
        <f t="shared" si="2"/>
        <v>4.921740560378455</v>
      </c>
      <c r="R20" s="14">
        <f t="shared" si="2"/>
        <v>1.3530679513792787</v>
      </c>
      <c r="S20" s="1"/>
      <c r="U20" s="1"/>
      <c r="V20" s="8" t="s">
        <v>21</v>
      </c>
      <c r="W20" s="10">
        <f t="shared" si="3"/>
        <v>16369.654086929102</v>
      </c>
      <c r="X20" s="10">
        <f t="shared" si="3"/>
        <v>18459.908855112695</v>
      </c>
      <c r="Y20" s="10">
        <f t="shared" si="4"/>
        <v>8766.420514212603</v>
      </c>
      <c r="Z20" s="13">
        <f t="shared" si="5"/>
        <v>1.5254156797051377</v>
      </c>
      <c r="AA20" s="13">
        <f t="shared" si="5"/>
        <v>1.7201972786951647</v>
      </c>
      <c r="AB20" s="14">
        <f t="shared" si="5"/>
        <v>0.8169039636546962</v>
      </c>
      <c r="AC20" s="1"/>
    </row>
    <row r="21" spans="1:29" ht="15">
      <c r="A21" s="1"/>
      <c r="B21" s="8" t="s">
        <v>22</v>
      </c>
      <c r="C21" s="9">
        <f t="shared" si="0"/>
        <v>242224485.9046053</v>
      </c>
      <c r="D21" s="10">
        <v>179411661.378763</v>
      </c>
      <c r="E21" s="10">
        <v>62812824.5258423</v>
      </c>
      <c r="F21" s="13">
        <f t="shared" si="1"/>
        <v>1.2859955285914695</v>
      </c>
      <c r="G21" s="13">
        <f t="shared" si="1"/>
        <v>0.9525155702100281</v>
      </c>
      <c r="H21" s="14">
        <f t="shared" si="1"/>
        <v>0.3334799583814413</v>
      </c>
      <c r="I21" s="1"/>
      <c r="K21" s="1"/>
      <c r="L21" s="8" t="s">
        <v>22</v>
      </c>
      <c r="M21" s="9">
        <f t="shared" si="7"/>
        <v>91480.84398486</v>
      </c>
      <c r="N21" s="10">
        <v>59970.02106422</v>
      </c>
      <c r="O21" s="10">
        <v>31510.82292064</v>
      </c>
      <c r="P21" s="13">
        <f t="shared" si="6"/>
        <v>5.211981607694994</v>
      </c>
      <c r="Q21" s="13">
        <f t="shared" si="2"/>
        <v>3.4167005154819607</v>
      </c>
      <c r="R21" s="14">
        <f t="shared" si="2"/>
        <v>1.795281092213033</v>
      </c>
      <c r="S21" s="1"/>
      <c r="U21" s="1"/>
      <c r="V21" s="8" t="s">
        <v>22</v>
      </c>
      <c r="W21" s="10">
        <f t="shared" si="3"/>
        <v>2647.816475596719</v>
      </c>
      <c r="X21" s="10">
        <f t="shared" si="3"/>
        <v>2991.6891505947065</v>
      </c>
      <c r="Y21" s="10">
        <f t="shared" si="4"/>
        <v>1993.3730288173174</v>
      </c>
      <c r="Z21" s="13">
        <f t="shared" si="5"/>
        <v>0.24673830903256058</v>
      </c>
      <c r="AA21" s="13">
        <f t="shared" si="5"/>
        <v>0.27878228305171365</v>
      </c>
      <c r="AB21" s="14">
        <f t="shared" si="5"/>
        <v>0.18575361809796725</v>
      </c>
      <c r="AC21" s="1"/>
    </row>
    <row r="22" spans="1:29" ht="15">
      <c r="A22" s="1"/>
      <c r="B22" s="8" t="s">
        <v>23</v>
      </c>
      <c r="C22" s="9">
        <f t="shared" si="0"/>
        <v>403744784.6339936</v>
      </c>
      <c r="D22" s="10">
        <v>364269163.021838</v>
      </c>
      <c r="E22" s="10">
        <v>39475621.6121556</v>
      </c>
      <c r="F22" s="13">
        <f t="shared" si="1"/>
        <v>2.1435239537918656</v>
      </c>
      <c r="G22" s="13">
        <f t="shared" si="1"/>
        <v>1.9339436849267528</v>
      </c>
      <c r="H22" s="14">
        <f t="shared" si="1"/>
        <v>0.2095802688651127</v>
      </c>
      <c r="I22" s="1"/>
      <c r="K22" s="1"/>
      <c r="L22" s="8" t="s">
        <v>23</v>
      </c>
      <c r="M22" s="9">
        <f t="shared" si="7"/>
        <v>33050.674268229996</v>
      </c>
      <c r="N22" s="10">
        <v>27312.7694188</v>
      </c>
      <c r="O22" s="10">
        <v>5737.90484943</v>
      </c>
      <c r="P22" s="13">
        <f t="shared" si="6"/>
        <v>1.8830117749727118</v>
      </c>
      <c r="Q22" s="13">
        <f t="shared" si="2"/>
        <v>1.556103394603129</v>
      </c>
      <c r="R22" s="14">
        <f t="shared" si="2"/>
        <v>0.32690838036958275</v>
      </c>
      <c r="S22" s="1"/>
      <c r="U22" s="1"/>
      <c r="V22" s="8" t="s">
        <v>23</v>
      </c>
      <c r="W22" s="10">
        <f t="shared" si="3"/>
        <v>12215.93185534777</v>
      </c>
      <c r="X22" s="10">
        <f t="shared" si="3"/>
        <v>13336.954500523967</v>
      </c>
      <c r="Y22" s="10">
        <f t="shared" si="4"/>
        <v>6879.797181732125</v>
      </c>
      <c r="Z22" s="13">
        <f t="shared" si="5"/>
        <v>1.1383486722078142</v>
      </c>
      <c r="AA22" s="13">
        <f t="shared" si="5"/>
        <v>1.2428118154835006</v>
      </c>
      <c r="AB22" s="14">
        <f t="shared" si="5"/>
        <v>0.641097877723948</v>
      </c>
      <c r="AC22" s="1"/>
    </row>
    <row r="23" spans="1:29" ht="15">
      <c r="A23" s="1"/>
      <c r="B23" s="8" t="s">
        <v>24</v>
      </c>
      <c r="C23" s="9">
        <f t="shared" si="0"/>
        <v>1565731523.123523</v>
      </c>
      <c r="D23" s="10">
        <v>1295246868.62136</v>
      </c>
      <c r="E23" s="10">
        <v>270484654.502163</v>
      </c>
      <c r="F23" s="13">
        <f t="shared" si="1"/>
        <v>8.312634993080522</v>
      </c>
      <c r="G23" s="13">
        <f t="shared" si="1"/>
        <v>6.876603227161612</v>
      </c>
      <c r="H23" s="14">
        <f t="shared" si="1"/>
        <v>1.4360317659189084</v>
      </c>
      <c r="I23" s="1"/>
      <c r="K23" s="1"/>
      <c r="L23" s="8" t="s">
        <v>24</v>
      </c>
      <c r="M23" s="9">
        <f t="shared" si="7"/>
        <v>97908.81300279</v>
      </c>
      <c r="N23" s="10">
        <v>78000.28131909</v>
      </c>
      <c r="O23" s="10">
        <v>19908.5316837</v>
      </c>
      <c r="P23" s="13">
        <f t="shared" si="6"/>
        <v>5.578205341942888</v>
      </c>
      <c r="Q23" s="13">
        <f t="shared" si="2"/>
        <v>4.443947103258185</v>
      </c>
      <c r="R23" s="14">
        <f t="shared" si="2"/>
        <v>1.1342582386847033</v>
      </c>
      <c r="S23" s="1"/>
      <c r="U23" s="1"/>
      <c r="V23" s="8" t="s">
        <v>24</v>
      </c>
      <c r="W23" s="10">
        <f t="shared" si="3"/>
        <v>15991.732256818454</v>
      </c>
      <c r="X23" s="10">
        <f t="shared" si="3"/>
        <v>16605.669193969403</v>
      </c>
      <c r="Y23" s="10">
        <f t="shared" si="4"/>
        <v>13586.368839225888</v>
      </c>
      <c r="Z23" s="13">
        <f t="shared" si="5"/>
        <v>1.490198815482334</v>
      </c>
      <c r="AA23" s="13">
        <f t="shared" si="5"/>
        <v>1.547408883899601</v>
      </c>
      <c r="AB23" s="14">
        <f t="shared" si="5"/>
        <v>1.2660536348267077</v>
      </c>
      <c r="AC23" s="1"/>
    </row>
    <row r="24" spans="1:29" ht="15">
      <c r="A24" s="1"/>
      <c r="B24" s="8" t="s">
        <v>25</v>
      </c>
      <c r="C24" s="9">
        <f t="shared" si="0"/>
        <v>936686683.91843</v>
      </c>
      <c r="D24" s="10">
        <v>699113822.177745</v>
      </c>
      <c r="E24" s="10">
        <v>237572861.740685</v>
      </c>
      <c r="F24" s="13">
        <f t="shared" si="1"/>
        <v>4.972969114628101</v>
      </c>
      <c r="G24" s="13">
        <f t="shared" si="1"/>
        <v>3.7116695528921273</v>
      </c>
      <c r="H24" s="14">
        <f t="shared" si="1"/>
        <v>1.261299561735974</v>
      </c>
      <c r="I24" s="1"/>
      <c r="K24" s="1"/>
      <c r="L24" s="8" t="s">
        <v>25</v>
      </c>
      <c r="M24" s="9">
        <f t="shared" si="7"/>
        <v>74221.62461936999</v>
      </c>
      <c r="N24" s="10">
        <v>56235.69688187</v>
      </c>
      <c r="O24" s="10">
        <v>17985.9277375</v>
      </c>
      <c r="P24" s="13">
        <f t="shared" si="6"/>
        <v>4.228663899006226</v>
      </c>
      <c r="Q24" s="13">
        <f t="shared" si="2"/>
        <v>3.2039430888145812</v>
      </c>
      <c r="R24" s="14">
        <f t="shared" si="2"/>
        <v>1.0247208101916452</v>
      </c>
      <c r="S24" s="1"/>
      <c r="U24" s="1"/>
      <c r="V24" s="8" t="s">
        <v>25</v>
      </c>
      <c r="W24" s="10">
        <f t="shared" si="3"/>
        <v>12620.131783991941</v>
      </c>
      <c r="X24" s="10">
        <f t="shared" si="3"/>
        <v>12431.851314056259</v>
      </c>
      <c r="Y24" s="10">
        <f t="shared" si="4"/>
        <v>13208.818872620861</v>
      </c>
      <c r="Z24" s="13">
        <f t="shared" si="5"/>
        <v>1.1760142762343426</v>
      </c>
      <c r="AA24" s="13">
        <f t="shared" si="5"/>
        <v>1.1584692517947932</v>
      </c>
      <c r="AB24" s="14">
        <f t="shared" si="5"/>
        <v>1.230871422919657</v>
      </c>
      <c r="AC24" s="1"/>
    </row>
    <row r="25" spans="1:29" ht="15">
      <c r="A25" s="1"/>
      <c r="B25" s="8" t="s">
        <v>26</v>
      </c>
      <c r="C25" s="9">
        <f t="shared" si="0"/>
        <v>8009956100.312557</v>
      </c>
      <c r="D25" s="10">
        <v>7390913698.99661</v>
      </c>
      <c r="E25" s="10">
        <v>619042401.315947</v>
      </c>
      <c r="F25" s="13">
        <f t="shared" si="1"/>
        <v>42.5257078810465</v>
      </c>
      <c r="G25" s="13">
        <f t="shared" si="1"/>
        <v>39.23914600796504</v>
      </c>
      <c r="H25" s="14">
        <f t="shared" si="1"/>
        <v>3.2865618730814625</v>
      </c>
      <c r="I25" s="1"/>
      <c r="K25" s="1"/>
      <c r="L25" s="8" t="s">
        <v>27</v>
      </c>
      <c r="M25" s="9">
        <f t="shared" si="7"/>
        <v>291756.97298693</v>
      </c>
      <c r="N25" s="10">
        <v>228340.57481911</v>
      </c>
      <c r="O25" s="10">
        <v>63416.39816782</v>
      </c>
      <c r="P25" s="13">
        <f>M25/$M$9*100</f>
        <v>16.62240870204813</v>
      </c>
      <c r="Q25" s="13">
        <f t="shared" si="2"/>
        <v>13.009356105685532</v>
      </c>
      <c r="R25" s="14">
        <f>O25/$M$9*100</f>
        <v>3.6130525963626003</v>
      </c>
      <c r="S25" s="1"/>
      <c r="U25" s="1"/>
      <c r="V25" s="8" t="s">
        <v>27</v>
      </c>
      <c r="W25" s="10">
        <f t="shared" si="3"/>
        <v>27454.206212481455</v>
      </c>
      <c r="X25" s="10">
        <f t="shared" si="3"/>
        <v>32367.93857093355</v>
      </c>
      <c r="Y25" s="10">
        <f t="shared" si="4"/>
        <v>9761.550942672013</v>
      </c>
      <c r="Z25" s="13">
        <f>W25/$W$9</f>
        <v>2.558336077719392</v>
      </c>
      <c r="AA25" s="13">
        <f>X25/$W$9</f>
        <v>3.0162250682657685</v>
      </c>
      <c r="AB25" s="14">
        <f>Y25/$W$9</f>
        <v>0.9096357679348955</v>
      </c>
      <c r="AC25" s="1"/>
    </row>
    <row r="26" spans="1:29" ht="6.75" customHeight="1">
      <c r="A26" s="1"/>
      <c r="B26" s="8"/>
      <c r="C26" s="9"/>
      <c r="D26" s="10"/>
      <c r="E26" s="10"/>
      <c r="F26" s="13"/>
      <c r="G26" s="13"/>
      <c r="H26" s="14"/>
      <c r="I26" s="1"/>
      <c r="K26" s="1"/>
      <c r="L26" s="8"/>
      <c r="M26" s="9"/>
      <c r="N26" s="10"/>
      <c r="O26" s="10"/>
      <c r="P26" s="13"/>
      <c r="Q26" s="13"/>
      <c r="R26" s="14"/>
      <c r="S26" s="1"/>
      <c r="U26" s="1"/>
      <c r="V26" s="8"/>
      <c r="W26" s="10"/>
      <c r="X26" s="10"/>
      <c r="Y26" s="10"/>
      <c r="Z26" s="13"/>
      <c r="AA26" s="13"/>
      <c r="AB26" s="14"/>
      <c r="AC26" s="1"/>
    </row>
    <row r="27" spans="1:29" ht="16.5" customHeight="1">
      <c r="A27" s="1"/>
      <c r="B27" s="15" t="s">
        <v>28</v>
      </c>
      <c r="C27" s="9">
        <f aca="true" t="shared" si="8" ref="C27:C32">SUM(D27:E27)</f>
        <v>13860941142.03049</v>
      </c>
      <c r="D27" s="10">
        <v>12149716996.343</v>
      </c>
      <c r="E27" s="10">
        <v>1711224145.68749</v>
      </c>
      <c r="F27" s="13">
        <f aca="true" t="shared" si="9" ref="F27:H36">C27/$C$9*100</f>
        <v>73.58920905189068</v>
      </c>
      <c r="G27" s="13">
        <f t="shared" si="9"/>
        <v>64.50413826908576</v>
      </c>
      <c r="H27" s="14">
        <f t="shared" si="9"/>
        <v>9.085070782804909</v>
      </c>
      <c r="I27" s="1"/>
      <c r="K27" s="1"/>
      <c r="L27" s="15" t="s">
        <v>28</v>
      </c>
      <c r="M27" s="9">
        <f aca="true" t="shared" si="10" ref="M27:M32">SUM(N27:O27)</f>
        <v>874277.6832975401</v>
      </c>
      <c r="N27" s="10">
        <v>640705.26743181</v>
      </c>
      <c r="O27" s="10">
        <v>233572.41586573</v>
      </c>
      <c r="P27" s="13">
        <f>M27/$M$9*100</f>
        <v>49.81063801859</v>
      </c>
      <c r="Q27" s="13">
        <f>N27/$M$9*100</f>
        <v>36.50320574611833</v>
      </c>
      <c r="R27" s="14">
        <f>O27/$M$9*100</f>
        <v>13.307432272471665</v>
      </c>
      <c r="S27" s="1"/>
      <c r="U27" s="1"/>
      <c r="V27" s="15" t="s">
        <v>28</v>
      </c>
      <c r="W27" s="10">
        <f aca="true" t="shared" si="11" ref="W27:Y36">C27/M27</f>
        <v>15854.163278823213</v>
      </c>
      <c r="X27" s="10">
        <f t="shared" si="11"/>
        <v>18963.035913601398</v>
      </c>
      <c r="Y27" s="10">
        <f t="shared" si="11"/>
        <v>7326.3109402062</v>
      </c>
      <c r="Z27" s="13">
        <f>W27/$W$9</f>
        <v>1.4773793707365521</v>
      </c>
      <c r="AA27" s="13">
        <f>X27/$W$9</f>
        <v>1.7670814645079491</v>
      </c>
      <c r="AB27" s="14">
        <f>Y27/$W$9</f>
        <v>0.6827065204456223</v>
      </c>
      <c r="AC27" s="1"/>
    </row>
    <row r="28" spans="1:29" ht="16.5" customHeight="1">
      <c r="A28" s="1"/>
      <c r="B28" s="8" t="s">
        <v>29</v>
      </c>
      <c r="C28" s="9">
        <f t="shared" si="8"/>
        <v>12961225431.405731</v>
      </c>
      <c r="D28" s="10">
        <v>11523642595.1417</v>
      </c>
      <c r="E28" s="10">
        <v>1437582836.26403</v>
      </c>
      <c r="F28" s="13">
        <f t="shared" si="9"/>
        <v>68.8125227621214</v>
      </c>
      <c r="G28" s="13">
        <f t="shared" si="9"/>
        <v>61.18024276156249</v>
      </c>
      <c r="H28" s="14">
        <f t="shared" si="9"/>
        <v>7.632280000558919</v>
      </c>
      <c r="I28" s="1"/>
      <c r="K28" s="1"/>
      <c r="L28" s="8" t="s">
        <v>29</v>
      </c>
      <c r="M28" s="9">
        <f t="shared" si="10"/>
        <v>698554.5397882599</v>
      </c>
      <c r="N28" s="10">
        <v>536245.86867294</v>
      </c>
      <c r="O28" s="10">
        <v>162308.67111532</v>
      </c>
      <c r="P28" s="13">
        <f aca="true" t="shared" si="12" ref="P28:Q30">M28/$M$9*100</f>
        <v>39.79907983742268</v>
      </c>
      <c r="Q28" s="13">
        <f t="shared" si="12"/>
        <v>30.55179076822184</v>
      </c>
      <c r="R28" s="14">
        <f>O28/$M$9*100</f>
        <v>9.247289069200843</v>
      </c>
      <c r="S28" s="1"/>
      <c r="U28" s="1"/>
      <c r="V28" s="8" t="s">
        <v>29</v>
      </c>
      <c r="W28" s="10">
        <f t="shared" si="11"/>
        <v>18554.350008711463</v>
      </c>
      <c r="X28" s="10">
        <f t="shared" si="11"/>
        <v>21489.475757938286</v>
      </c>
      <c r="Y28" s="10">
        <f t="shared" si="11"/>
        <v>8857.092023399231</v>
      </c>
      <c r="Z28" s="13">
        <f aca="true" t="shared" si="13" ref="Z28:AB35">W28/$W$9</f>
        <v>1.7289978321915291</v>
      </c>
      <c r="AA28" s="13">
        <f t="shared" si="13"/>
        <v>2.0025092219863767</v>
      </c>
      <c r="AB28" s="14">
        <f t="shared" si="13"/>
        <v>0.8253532406572109</v>
      </c>
      <c r="AC28" s="1"/>
    </row>
    <row r="29" spans="1:29" ht="16.5" customHeight="1">
      <c r="A29" s="1"/>
      <c r="B29" s="8" t="s">
        <v>30</v>
      </c>
      <c r="C29" s="9">
        <f t="shared" si="8"/>
        <v>11158343577.89314</v>
      </c>
      <c r="D29" s="10">
        <v>9928955214.19634</v>
      </c>
      <c r="E29" s="10">
        <v>1229388363.6968</v>
      </c>
      <c r="F29" s="13">
        <f t="shared" si="9"/>
        <v>59.240831471138634</v>
      </c>
      <c r="G29" s="13">
        <f t="shared" si="9"/>
        <v>52.713878043155695</v>
      </c>
      <c r="H29" s="14">
        <f t="shared" si="9"/>
        <v>6.526953427982936</v>
      </c>
      <c r="I29" s="1"/>
      <c r="K29" s="1"/>
      <c r="L29" s="8" t="s">
        <v>30</v>
      </c>
      <c r="M29" s="9">
        <f t="shared" si="10"/>
        <v>588418.92886218</v>
      </c>
      <c r="N29" s="10">
        <v>449859.34350309</v>
      </c>
      <c r="O29" s="10">
        <v>138559.58535909</v>
      </c>
      <c r="P29" s="13">
        <f t="shared" si="12"/>
        <v>33.52427132566495</v>
      </c>
      <c r="Q29" s="13">
        <f t="shared" si="12"/>
        <v>25.630050207843386</v>
      </c>
      <c r="R29" s="14">
        <f>O29/$M$9*100</f>
        <v>7.894221117821565</v>
      </c>
      <c r="S29" s="1"/>
      <c r="U29" s="1"/>
      <c r="V29" s="8" t="s">
        <v>30</v>
      </c>
      <c r="W29" s="10">
        <f t="shared" si="11"/>
        <v>18963.264148333776</v>
      </c>
      <c r="X29" s="10">
        <f t="shared" si="11"/>
        <v>22071.243728937112</v>
      </c>
      <c r="Y29" s="10">
        <f t="shared" si="11"/>
        <v>8872.633102291164</v>
      </c>
      <c r="Z29" s="13">
        <f t="shared" si="13"/>
        <v>1.7671027326934328</v>
      </c>
      <c r="AA29" s="13">
        <f t="shared" si="13"/>
        <v>2.0567216066952545</v>
      </c>
      <c r="AB29" s="14">
        <f t="shared" si="13"/>
        <v>0.8268014450783548</v>
      </c>
      <c r="AC29" s="1"/>
    </row>
    <row r="30" spans="1:29" ht="16.5" customHeight="1">
      <c r="A30" s="1"/>
      <c r="B30" s="8" t="s">
        <v>31</v>
      </c>
      <c r="C30" s="9">
        <f t="shared" si="8"/>
        <v>10916119091.98849</v>
      </c>
      <c r="D30" s="10">
        <v>9749543552.81753</v>
      </c>
      <c r="E30" s="10">
        <v>1166575539.17096</v>
      </c>
      <c r="F30" s="13">
        <f t="shared" si="9"/>
        <v>57.954835942546914</v>
      </c>
      <c r="G30" s="13">
        <f t="shared" si="9"/>
        <v>51.761362472945414</v>
      </c>
      <c r="H30" s="14">
        <f t="shared" si="9"/>
        <v>6.193473469601506</v>
      </c>
      <c r="I30" s="1"/>
      <c r="K30" s="1"/>
      <c r="L30" s="8" t="s">
        <v>31</v>
      </c>
      <c r="M30" s="9">
        <f t="shared" si="10"/>
        <v>496938.08487732</v>
      </c>
      <c r="N30" s="10">
        <v>389889.32243887</v>
      </c>
      <c r="O30" s="10">
        <v>107048.76243845</v>
      </c>
      <c r="P30" s="13">
        <f t="shared" si="12"/>
        <v>28.312289717969957</v>
      </c>
      <c r="Q30" s="13">
        <f>N30/$M$9*100</f>
        <v>22.213349692361426</v>
      </c>
      <c r="R30" s="14">
        <f>O30/$M$9*100</f>
        <v>6.098940025608531</v>
      </c>
      <c r="S30" s="1"/>
      <c r="U30" s="1"/>
      <c r="V30" s="8" t="s">
        <v>31</v>
      </c>
      <c r="W30" s="10">
        <f t="shared" si="11"/>
        <v>21966.75888643828</v>
      </c>
      <c r="X30" s="10">
        <f t="shared" si="11"/>
        <v>25005.926019803075</v>
      </c>
      <c r="Y30" s="10">
        <f t="shared" si="11"/>
        <v>10897.608833560387</v>
      </c>
      <c r="Z30" s="13">
        <f t="shared" si="13"/>
        <v>2.0469851262422862</v>
      </c>
      <c r="AA30" s="13">
        <f t="shared" si="13"/>
        <v>2.3301916725663734</v>
      </c>
      <c r="AB30" s="14">
        <f t="shared" si="13"/>
        <v>1.0154999792744386</v>
      </c>
      <c r="AC30" s="1"/>
    </row>
    <row r="31" spans="1:29" ht="16.5" customHeight="1">
      <c r="A31" s="1"/>
      <c r="B31" s="8" t="s">
        <v>32</v>
      </c>
      <c r="C31" s="9">
        <f>SUM(D31:E31)</f>
        <v>10512374307.35463</v>
      </c>
      <c r="D31" s="10">
        <v>9385274389.79583</v>
      </c>
      <c r="E31" s="10">
        <v>1127099917.5588</v>
      </c>
      <c r="F31" s="13">
        <f t="shared" si="9"/>
        <v>55.81131198875576</v>
      </c>
      <c r="G31" s="13">
        <f t="shared" si="9"/>
        <v>49.827418788019386</v>
      </c>
      <c r="H31" s="14">
        <f t="shared" si="9"/>
        <v>5.983893200736371</v>
      </c>
      <c r="I31" s="1"/>
      <c r="K31" s="1"/>
      <c r="L31" s="8" t="s">
        <v>32</v>
      </c>
      <c r="M31" s="9">
        <f t="shared" si="10"/>
        <v>463887.41060909</v>
      </c>
      <c r="N31" s="10">
        <v>362576.55302007</v>
      </c>
      <c r="O31" s="10">
        <v>101310.85758902</v>
      </c>
      <c r="P31" s="13">
        <f>M31/$M$9*100</f>
        <v>26.42927794299725</v>
      </c>
      <c r="Q31" s="13">
        <f aca="true" t="shared" si="14" ref="Q31:R35">N31/$M$9*100</f>
        <v>20.6572462977583</v>
      </c>
      <c r="R31" s="14">
        <f>O31/$M$9*100</f>
        <v>5.772031645238949</v>
      </c>
      <c r="S31" s="1"/>
      <c r="U31" s="1"/>
      <c r="V31" s="8" t="s">
        <v>32</v>
      </c>
      <c r="W31" s="10">
        <f t="shared" si="11"/>
        <v>22661.477908080647</v>
      </c>
      <c r="X31" s="10">
        <f t="shared" si="11"/>
        <v>25884.945707662235</v>
      </c>
      <c r="Y31" s="10">
        <f t="shared" si="11"/>
        <v>11125.164117463302</v>
      </c>
      <c r="Z31" s="13">
        <f t="shared" si="13"/>
        <v>2.111722919904576</v>
      </c>
      <c r="AA31" s="13">
        <f t="shared" si="13"/>
        <v>2.4121036303578665</v>
      </c>
      <c r="AB31" s="14">
        <f t="shared" si="13"/>
        <v>1.0367048499590565</v>
      </c>
      <c r="AC31" s="1"/>
    </row>
    <row r="32" spans="1:29" ht="16.5" customHeight="1">
      <c r="A32" s="1"/>
      <c r="B32" s="8" t="s">
        <v>33</v>
      </c>
      <c r="C32" s="9">
        <f t="shared" si="8"/>
        <v>8946642784.23098</v>
      </c>
      <c r="D32" s="10">
        <v>8090027521.17435</v>
      </c>
      <c r="E32" s="10">
        <v>856615263.05663</v>
      </c>
      <c r="F32" s="13">
        <f t="shared" si="9"/>
        <v>47.498676995674565</v>
      </c>
      <c r="G32" s="13">
        <f t="shared" si="9"/>
        <v>42.950815560857144</v>
      </c>
      <c r="H32" s="14">
        <f t="shared" si="9"/>
        <v>4.547861434817426</v>
      </c>
      <c r="I32" s="1"/>
      <c r="K32" s="1"/>
      <c r="L32" s="8" t="s">
        <v>33</v>
      </c>
      <c r="M32" s="9">
        <f t="shared" si="10"/>
        <v>365978.5976063</v>
      </c>
      <c r="N32" s="10">
        <v>284576.27170098</v>
      </c>
      <c r="O32" s="10">
        <v>81402.32590532</v>
      </c>
      <c r="P32" s="13">
        <f>M32/$M$9*100</f>
        <v>20.85107260105436</v>
      </c>
      <c r="Q32" s="13">
        <f t="shared" si="14"/>
        <v>16.213299194500113</v>
      </c>
      <c r="R32" s="14">
        <f t="shared" si="14"/>
        <v>4.637773406554245</v>
      </c>
      <c r="S32" s="1"/>
      <c r="U32" s="1"/>
      <c r="V32" s="8" t="s">
        <v>33</v>
      </c>
      <c r="W32" s="9">
        <f t="shared" si="11"/>
        <v>24445.80869686619</v>
      </c>
      <c r="X32" s="10">
        <f t="shared" si="11"/>
        <v>28428.327747841842</v>
      </c>
      <c r="Y32" s="10">
        <f>E32/O32</f>
        <v>10523.228341816292</v>
      </c>
      <c r="Z32" s="13">
        <f t="shared" si="13"/>
        <v>2.277996816013807</v>
      </c>
      <c r="AA32" s="13">
        <f t="shared" si="13"/>
        <v>2.64911015615051</v>
      </c>
      <c r="AB32" s="14">
        <f t="shared" si="13"/>
        <v>0.9806131167146385</v>
      </c>
      <c r="AC32" s="1"/>
    </row>
    <row r="33" spans="1:29" ht="16.5" customHeight="1">
      <c r="A33" s="1"/>
      <c r="B33" s="16" t="s">
        <v>48</v>
      </c>
      <c r="C33" s="9">
        <f>SUM(D33:E33)</f>
        <v>6003497057.97595</v>
      </c>
      <c r="D33" s="10">
        <v>2396183511.69386</v>
      </c>
      <c r="E33" s="10">
        <v>3607313546.28209</v>
      </c>
      <c r="F33" s="13">
        <f t="shared" si="9"/>
        <v>31.87320366740152</v>
      </c>
      <c r="G33" s="13">
        <f t="shared" si="9"/>
        <v>12.721592824172538</v>
      </c>
      <c r="H33" s="14">
        <f t="shared" si="9"/>
        <v>19.15161084322898</v>
      </c>
      <c r="I33" s="1"/>
      <c r="K33" s="1"/>
      <c r="L33" s="45" t="s">
        <v>35</v>
      </c>
      <c r="M33" s="9">
        <f>SUM(N33:O33)</f>
        <v>1076213.64480175</v>
      </c>
      <c r="N33" s="10">
        <v>457390.36988807</v>
      </c>
      <c r="O33" s="10">
        <v>618823.27491368</v>
      </c>
      <c r="P33" s="13">
        <f>M33/$M$9*100</f>
        <v>61.31563153905132</v>
      </c>
      <c r="Q33" s="13">
        <f t="shared" si="14"/>
        <v>26.05911895377754</v>
      </c>
      <c r="R33" s="14">
        <f t="shared" si="14"/>
        <v>35.256512585273775</v>
      </c>
      <c r="S33" s="1"/>
      <c r="U33" s="1"/>
      <c r="V33" s="16" t="s">
        <v>35</v>
      </c>
      <c r="W33" s="9">
        <f t="shared" si="11"/>
        <v>5578.3506248723115</v>
      </c>
      <c r="X33" s="10">
        <f t="shared" si="11"/>
        <v>5238.814958610171</v>
      </c>
      <c r="Y33" s="10">
        <f t="shared" si="11"/>
        <v>5829.311359992522</v>
      </c>
      <c r="Z33" s="13">
        <f t="shared" si="13"/>
        <v>0.5198218279314597</v>
      </c>
      <c r="AA33" s="13">
        <f t="shared" si="13"/>
        <v>0.48818200057866545</v>
      </c>
      <c r="AB33" s="14">
        <f t="shared" si="13"/>
        <v>0.5432077491189069</v>
      </c>
      <c r="AC33" s="1"/>
    </row>
    <row r="34" spans="1:29" ht="16.5" customHeight="1">
      <c r="A34" s="1"/>
      <c r="B34" s="8" t="s">
        <v>49</v>
      </c>
      <c r="C34" s="9">
        <f>SUM(D34:E34)</f>
        <v>1926764518.898088</v>
      </c>
      <c r="D34" s="10">
        <v>1698639601.85894</v>
      </c>
      <c r="E34" s="10">
        <v>228124917.039148</v>
      </c>
      <c r="F34" s="13">
        <f t="shared" si="9"/>
        <v>10.229397522294526</v>
      </c>
      <c r="G34" s="13">
        <f t="shared" si="9"/>
        <v>9.018258102689439</v>
      </c>
      <c r="H34" s="14">
        <f t="shared" si="9"/>
        <v>1.2111394196050869</v>
      </c>
      <c r="I34" s="1"/>
      <c r="K34" s="1"/>
      <c r="L34" s="8" t="s">
        <v>37</v>
      </c>
      <c r="M34" s="9">
        <f>SUM(N34:O34)</f>
        <v>182610.54304834</v>
      </c>
      <c r="N34" s="10">
        <v>131703.13555347</v>
      </c>
      <c r="O34" s="10">
        <v>50907.40749487</v>
      </c>
      <c r="P34" s="13">
        <f>M34/$M$9*100</f>
        <v>10.403957268875427</v>
      </c>
      <c r="Q34" s="13">
        <f t="shared" si="14"/>
        <v>7.503585343987979</v>
      </c>
      <c r="R34" s="14">
        <f t="shared" si="14"/>
        <v>2.900371924887448</v>
      </c>
      <c r="S34" s="1"/>
      <c r="U34" s="1"/>
      <c r="V34" s="8" t="s">
        <v>37</v>
      </c>
      <c r="W34" s="10">
        <f t="shared" si="11"/>
        <v>10551.222764766882</v>
      </c>
      <c r="X34" s="10">
        <f t="shared" si="11"/>
        <v>12897.487935428167</v>
      </c>
      <c r="Y34" s="10">
        <f t="shared" si="11"/>
        <v>4481.173335376318</v>
      </c>
      <c r="Z34" s="13">
        <f t="shared" si="13"/>
        <v>0.9832217932014085</v>
      </c>
      <c r="AA34" s="13">
        <f t="shared" si="13"/>
        <v>1.2018598695509002</v>
      </c>
      <c r="AB34" s="14">
        <f t="shared" si="13"/>
        <v>0.41758072791029593</v>
      </c>
      <c r="AC34" s="1"/>
    </row>
    <row r="35" spans="1:29" ht="16.5" customHeight="1">
      <c r="A35" s="1"/>
      <c r="B35" s="8" t="s">
        <v>50</v>
      </c>
      <c r="C35" s="9">
        <f>SUM(D35:E35)</f>
        <v>392995177.9432468</v>
      </c>
      <c r="D35" s="10">
        <v>363061806.491948</v>
      </c>
      <c r="E35" s="10">
        <v>29933371.4512988</v>
      </c>
      <c r="F35" s="13">
        <f t="shared" si="9"/>
        <v>2.086453149877097</v>
      </c>
      <c r="G35" s="13">
        <f t="shared" si="9"/>
        <v>1.9275337008450208</v>
      </c>
      <c r="H35" s="14">
        <f t="shared" si="9"/>
        <v>0.15891944903207628</v>
      </c>
      <c r="I35" s="1"/>
      <c r="K35" s="1"/>
      <c r="L35" s="8" t="s">
        <v>39</v>
      </c>
      <c r="M35" s="9">
        <f>SUM(N35:O35)</f>
        <v>32591.14150823</v>
      </c>
      <c r="N35" s="10">
        <v>26986.2993828</v>
      </c>
      <c r="O35" s="10">
        <v>5604.84212543</v>
      </c>
      <c r="P35" s="13">
        <f>M35/$M$9*100</f>
        <v>1.8568305966087508</v>
      </c>
      <c r="Q35" s="13">
        <f t="shared" si="14"/>
        <v>1.5375032620619697</v>
      </c>
      <c r="R35" s="14">
        <f t="shared" si="14"/>
        <v>0.31932733454678114</v>
      </c>
      <c r="S35" s="1"/>
      <c r="U35" s="1"/>
      <c r="V35" s="8" t="s">
        <v>39</v>
      </c>
      <c r="W35" s="10">
        <f t="shared" si="11"/>
        <v>12058.343456426852</v>
      </c>
      <c r="X35" s="10">
        <f t="shared" si="11"/>
        <v>13453.560317475365</v>
      </c>
      <c r="Y35" s="10">
        <f t="shared" si="11"/>
        <v>5340.627047367963</v>
      </c>
      <c r="Z35" s="13">
        <f t="shared" si="13"/>
        <v>1.1236637061494572</v>
      </c>
      <c r="AA35" s="13">
        <f t="shared" si="13"/>
        <v>1.253677795948202</v>
      </c>
      <c r="AB35" s="14">
        <f t="shared" si="13"/>
        <v>0.4976694189291043</v>
      </c>
      <c r="AC35" s="1"/>
    </row>
    <row r="36" spans="1:29" ht="16.5" customHeight="1">
      <c r="A36" s="1"/>
      <c r="B36" s="17" t="s">
        <v>51</v>
      </c>
      <c r="C36" s="18">
        <f>SUM(D36:E36)</f>
        <v>10512305307.35463</v>
      </c>
      <c r="D36" s="19">
        <v>9385205389.79583</v>
      </c>
      <c r="E36" s="19">
        <v>1127099917.5588</v>
      </c>
      <c r="F36" s="22">
        <f t="shared" si="9"/>
        <v>55.81094566042548</v>
      </c>
      <c r="G36" s="22">
        <f t="shared" si="9"/>
        <v>49.82705245968912</v>
      </c>
      <c r="H36" s="23">
        <f t="shared" si="9"/>
        <v>5.983893200736371</v>
      </c>
      <c r="I36" s="1"/>
      <c r="K36" s="1"/>
      <c r="L36" s="17" t="s">
        <v>41</v>
      </c>
      <c r="M36" s="18">
        <f>SUM(N36:O36)</f>
        <v>463787.41060909</v>
      </c>
      <c r="N36" s="19">
        <v>362476.55302007</v>
      </c>
      <c r="O36" s="19">
        <v>101310.85758902</v>
      </c>
      <c r="P36" s="22">
        <f>M36/$M$9*100</f>
        <v>26.423580595464514</v>
      </c>
      <c r="Q36" s="22">
        <f>N36/$M$9*100</f>
        <v>20.651548950225564</v>
      </c>
      <c r="R36" s="23">
        <f>O36/$M$9*100</f>
        <v>5.772031645238949</v>
      </c>
      <c r="S36" s="1"/>
      <c r="U36" s="1"/>
      <c r="V36" s="17" t="s">
        <v>41</v>
      </c>
      <c r="W36" s="18">
        <f>C36/M36</f>
        <v>22666.215310909076</v>
      </c>
      <c r="X36" s="19">
        <f t="shared" si="11"/>
        <v>25891.89648709824</v>
      </c>
      <c r="Y36" s="19">
        <f>E36/O36</f>
        <v>11125.164117463302</v>
      </c>
      <c r="Z36" s="22">
        <f>W36/$W$9</f>
        <v>2.112164377525928</v>
      </c>
      <c r="AA36" s="22">
        <f>X36/$W$9</f>
        <v>2.4127513427579914</v>
      </c>
      <c r="AB36" s="23">
        <f>Y36/$W$9</f>
        <v>1.0367048499590565</v>
      </c>
      <c r="AC36" s="1"/>
    </row>
    <row r="37" spans="1:29" ht="6.75" customHeight="1">
      <c r="A37" s="1"/>
      <c r="B37" s="24"/>
      <c r="C37" s="25"/>
      <c r="D37" s="25"/>
      <c r="E37" s="25"/>
      <c r="F37" s="26"/>
      <c r="G37" s="26"/>
      <c r="H37" s="26"/>
      <c r="I37" s="1"/>
      <c r="K37" s="1"/>
      <c r="S37" s="1"/>
      <c r="U37" s="1"/>
      <c r="V37" s="24"/>
      <c r="W37" s="25"/>
      <c r="X37" s="25"/>
      <c r="Y37" s="25"/>
      <c r="Z37" s="26"/>
      <c r="AA37" s="26"/>
      <c r="AB37" s="26"/>
      <c r="AC37" s="1"/>
    </row>
    <row r="38" spans="1:29" ht="15">
      <c r="A38" s="1"/>
      <c r="B38" s="32" t="s">
        <v>52</v>
      </c>
      <c r="C38" s="1"/>
      <c r="D38" s="1"/>
      <c r="E38" s="1"/>
      <c r="F38" s="1"/>
      <c r="G38" s="1"/>
      <c r="H38" s="1"/>
      <c r="I38" s="1"/>
      <c r="K38" s="1"/>
      <c r="L38" s="32" t="s">
        <v>73</v>
      </c>
      <c r="M38" s="31"/>
      <c r="N38" s="28"/>
      <c r="O38" s="28"/>
      <c r="P38" s="28"/>
      <c r="Q38" s="28"/>
      <c r="S38" s="1"/>
      <c r="U38" s="1"/>
      <c r="V38" s="32" t="s">
        <v>59</v>
      </c>
      <c r="W38" s="1"/>
      <c r="X38" s="1"/>
      <c r="Y38" s="1"/>
      <c r="Z38" s="1"/>
      <c r="AA38" s="1"/>
      <c r="AB38" s="1"/>
      <c r="AC38" s="1"/>
    </row>
    <row r="39" spans="1:29" ht="15">
      <c r="A39" s="1"/>
      <c r="B39" s="24"/>
      <c r="C39" s="1"/>
      <c r="D39" s="1"/>
      <c r="E39" s="1"/>
      <c r="F39" s="1"/>
      <c r="G39" s="1"/>
      <c r="H39" s="1"/>
      <c r="I39" s="1"/>
      <c r="K39" s="1"/>
      <c r="L39" s="32" t="s">
        <v>60</v>
      </c>
      <c r="M39" s="28"/>
      <c r="N39" s="28"/>
      <c r="O39" s="28"/>
      <c r="P39" s="28"/>
      <c r="Q39" s="28"/>
      <c r="S39" s="1"/>
      <c r="U39" s="1"/>
      <c r="V39" s="32" t="s">
        <v>74</v>
      </c>
      <c r="W39" s="1"/>
      <c r="X39" s="1"/>
      <c r="Y39" s="1"/>
      <c r="Z39" s="1"/>
      <c r="AA39" s="1"/>
      <c r="AB39" s="1"/>
      <c r="AC39" s="1"/>
    </row>
    <row r="40" spans="2:22" ht="15">
      <c r="B40" s="24"/>
      <c r="D40" s="27"/>
      <c r="E40" s="27"/>
      <c r="F40" s="27"/>
      <c r="G40" s="28"/>
      <c r="H40" s="28"/>
      <c r="L40" s="32" t="s">
        <v>52</v>
      </c>
      <c r="M40" s="28"/>
      <c r="N40" s="28"/>
      <c r="O40" s="28"/>
      <c r="P40" s="28"/>
      <c r="Q40" s="28"/>
      <c r="V40" s="32" t="s">
        <v>73</v>
      </c>
    </row>
    <row r="41" spans="4:22" ht="15">
      <c r="D41" s="29"/>
      <c r="E41" s="30"/>
      <c r="F41" s="30"/>
      <c r="G41" s="28"/>
      <c r="H41" s="28"/>
      <c r="M41" s="46"/>
      <c r="N41" s="46"/>
      <c r="O41" s="46"/>
      <c r="P41" s="46"/>
      <c r="Q41" s="28"/>
      <c r="V41" s="32" t="s">
        <v>60</v>
      </c>
    </row>
    <row r="42" spans="4:22" ht="15">
      <c r="D42" s="29"/>
      <c r="E42" s="30"/>
      <c r="F42" s="30"/>
      <c r="G42" s="28"/>
      <c r="H42" s="28"/>
      <c r="M42" s="47"/>
      <c r="N42" s="48"/>
      <c r="O42" s="48"/>
      <c r="P42" s="48"/>
      <c r="Q42" s="28"/>
      <c r="V42" s="32" t="s">
        <v>52</v>
      </c>
    </row>
    <row r="43" spans="4:17" ht="14.25">
      <c r="D43" s="28"/>
      <c r="E43" s="28"/>
      <c r="F43" s="28"/>
      <c r="G43" s="28"/>
      <c r="H43" s="28"/>
      <c r="M43" s="47"/>
      <c r="N43" s="48"/>
      <c r="O43" s="48"/>
      <c r="P43" s="48"/>
      <c r="Q43" s="28"/>
    </row>
    <row r="44" spans="3:17" ht="14.25">
      <c r="C44" s="27"/>
      <c r="D44" s="27"/>
      <c r="E44" s="27"/>
      <c r="M44" s="28"/>
      <c r="N44" s="48"/>
      <c r="O44" s="48"/>
      <c r="P44" s="48"/>
      <c r="Q44" s="28"/>
    </row>
    <row r="45" spans="3:17" ht="14.25">
      <c r="C45" s="30"/>
      <c r="D45" s="30"/>
      <c r="E45" s="30"/>
      <c r="M45" s="28"/>
      <c r="N45" s="48"/>
      <c r="O45" s="48"/>
      <c r="P45" s="48"/>
      <c r="Q45" s="28"/>
    </row>
    <row r="46" spans="3:17" ht="14.25">
      <c r="C46" s="30"/>
      <c r="D46" s="30"/>
      <c r="E46" s="30"/>
      <c r="M46" s="28"/>
      <c r="N46" s="48"/>
      <c r="O46" s="48"/>
      <c r="P46" s="48"/>
      <c r="Q46" s="28"/>
    </row>
    <row r="47" spans="3:17" ht="14.25">
      <c r="C47" s="30"/>
      <c r="D47" s="30"/>
      <c r="E47" s="30"/>
      <c r="M47" s="28"/>
      <c r="N47" s="48"/>
      <c r="O47" s="48"/>
      <c r="P47" s="48"/>
      <c r="Q47" s="28"/>
    </row>
    <row r="48" spans="3:17" ht="14.25">
      <c r="C48" s="30"/>
      <c r="D48" s="30"/>
      <c r="E48" s="30"/>
      <c r="M48" s="28"/>
      <c r="N48" s="48"/>
      <c r="O48" s="48"/>
      <c r="P48" s="48"/>
      <c r="Q48" s="28"/>
    </row>
    <row r="49" spans="3:16" ht="14.25">
      <c r="C49" s="30"/>
      <c r="D49" s="30"/>
      <c r="E49" s="30"/>
      <c r="N49" s="48"/>
      <c r="O49" s="48"/>
      <c r="P49" s="48"/>
    </row>
    <row r="50" spans="3:16" ht="14.25">
      <c r="C50" s="30"/>
      <c r="D50" s="30"/>
      <c r="E50" s="30"/>
      <c r="N50" s="48"/>
      <c r="O50" s="48"/>
      <c r="P50" s="48"/>
    </row>
    <row r="51" spans="3:16" ht="14.25">
      <c r="C51" s="30"/>
      <c r="D51" s="30"/>
      <c r="E51" s="30"/>
      <c r="N51" s="48"/>
      <c r="O51" s="48"/>
      <c r="P51" s="48"/>
    </row>
    <row r="52" spans="3:16" ht="14.25">
      <c r="C52" s="30"/>
      <c r="D52" s="30"/>
      <c r="E52" s="30"/>
      <c r="N52" s="48"/>
      <c r="O52" s="48"/>
      <c r="P52" s="48"/>
    </row>
    <row r="53" spans="3:16" ht="14.25">
      <c r="C53" s="30"/>
      <c r="D53" s="30"/>
      <c r="E53" s="30"/>
      <c r="N53" s="48"/>
      <c r="O53" s="48"/>
      <c r="P53" s="48"/>
    </row>
    <row r="54" spans="3:16" ht="14.25">
      <c r="C54" s="30"/>
      <c r="D54" s="30"/>
      <c r="E54" s="30"/>
      <c r="N54" s="48"/>
      <c r="O54" s="48"/>
      <c r="P54" s="48"/>
    </row>
    <row r="55" spans="3:16" ht="14.25">
      <c r="C55" s="30"/>
      <c r="D55" s="30"/>
      <c r="E55" s="30"/>
      <c r="N55" s="48"/>
      <c r="O55" s="48"/>
      <c r="P55" s="48"/>
    </row>
    <row r="56" spans="3:16" ht="14.25">
      <c r="C56" s="30"/>
      <c r="D56" s="30"/>
      <c r="E56" s="30"/>
      <c r="N56" s="48"/>
      <c r="O56" s="48"/>
      <c r="P56" s="48"/>
    </row>
    <row r="57" spans="3:16" ht="12.75">
      <c r="C57" s="30"/>
      <c r="D57" s="30"/>
      <c r="E57" s="30"/>
      <c r="N57" s="28"/>
      <c r="O57" s="28"/>
      <c r="P57" s="28"/>
    </row>
    <row r="58" spans="3:16" ht="12.75">
      <c r="C58" s="30"/>
      <c r="D58" s="30"/>
      <c r="E58" s="30"/>
      <c r="N58" s="28"/>
      <c r="O58" s="28"/>
      <c r="P58" s="28"/>
    </row>
    <row r="59" spans="3:16" ht="12.75">
      <c r="C59" s="30"/>
      <c r="D59" s="30"/>
      <c r="E59" s="30"/>
      <c r="N59" s="28"/>
      <c r="O59" s="28"/>
      <c r="P59" s="28"/>
    </row>
    <row r="60" spans="14:16" ht="12.75">
      <c r="N60" s="28"/>
      <c r="O60" s="28"/>
      <c r="P60" s="28"/>
    </row>
    <row r="61" spans="14:16" ht="12.75">
      <c r="N61" s="28"/>
      <c r="O61" s="28"/>
      <c r="P61" s="28"/>
    </row>
  </sheetData>
  <sheetProtection/>
  <mergeCells count="6">
    <mergeCell ref="W5:AB5"/>
    <mergeCell ref="B5:B7"/>
    <mergeCell ref="C5:H5"/>
    <mergeCell ref="L5:L7"/>
    <mergeCell ref="M5:R5"/>
    <mergeCell ref="V5:V7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portrait" paperSize="9" scale="84" r:id="rId1"/>
  <headerFooter>
    <oddFooter>&amp;CV-4-3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2015-02-06T01:35:15Z</cp:lastPrinted>
  <dcterms:created xsi:type="dcterms:W3CDTF">2015-02-06T01:35:04Z</dcterms:created>
  <dcterms:modified xsi:type="dcterms:W3CDTF">2015-04-16T06:43:16Z</dcterms:modified>
  <cp:category/>
  <cp:version/>
  <cp:contentType/>
  <cp:contentStatus/>
</cp:coreProperties>
</file>